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12705" yWindow="-15" windowWidth="12510" windowHeight="1269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'A2'!$A$1:$E$142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'A6'!$A$1:$D$18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E1" i="1" l="1"/>
  <c r="F1" i="36"/>
  <c r="B2" i="37"/>
  <c r="D1" i="35"/>
  <c r="C16" i="35" l="1"/>
  <c r="J18" i="25" l="1"/>
  <c r="D13" i="15"/>
  <c r="C13" i="15"/>
  <c r="B20" i="38"/>
  <c r="B17" i="38"/>
  <c r="B16" i="38"/>
  <c r="B15" i="38"/>
  <c r="H38" i="20"/>
  <c r="G38" i="20"/>
  <c r="F38" i="20"/>
  <c r="E38" i="20"/>
  <c r="D38" i="20"/>
  <c r="C38" i="20"/>
  <c r="I36" i="20"/>
  <c r="H36" i="20"/>
  <c r="G36" i="20"/>
  <c r="F36" i="20"/>
  <c r="E36" i="20"/>
  <c r="D36" i="20"/>
  <c r="C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1" i="20"/>
  <c r="H21" i="20"/>
  <c r="G21" i="20"/>
  <c r="F21" i="20"/>
  <c r="E21" i="20"/>
  <c r="D21" i="20"/>
  <c r="C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C14" i="19"/>
  <c r="B14" i="19"/>
  <c r="D14" i="18"/>
  <c r="C14" i="18"/>
  <c r="B14" i="18"/>
  <c r="B42" i="37"/>
  <c r="B43" i="37" s="1"/>
  <c r="B34" i="37"/>
  <c r="B20" i="37"/>
</calcChain>
</file>

<file path=xl/sharedStrings.xml><?xml version="1.0" encoding="utf-8"?>
<sst xmlns="http://schemas.openxmlformats.org/spreadsheetml/2006/main" count="1464" uniqueCount="777">
  <si>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</si>
  <si>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</si>
  <si>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</si>
  <si>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</si>
  <si>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</si>
  <si>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</si>
  <si>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</si>
  <si>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</si>
  <si>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</si>
  <si>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</si>
  <si>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</si>
  <si>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</si>
  <si>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</si>
  <si>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</si>
  <si>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</si>
  <si>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</si>
  <si>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</si>
  <si>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</si>
  <si>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</si>
  <si>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</si>
  <si>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</si>
  <si>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</si>
  <si>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</si>
  <si>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</si>
  <si>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</si>
  <si>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</si>
  <si>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</si>
  <si>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</si>
  <si>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</si>
  <si>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</si>
  <si>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</si>
  <si>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</si>
  <si>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</si>
  <si>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</si>
  <si>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</si>
  <si>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</si>
  <si>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</si>
  <si>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</si>
  <si>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</si>
  <si>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</si>
  <si>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</si>
  <si>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</si>
  <si>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</si>
  <si>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</si>
  <si>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</si>
  <si>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</si>
  <si>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</si>
  <si>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</si>
  <si>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</si>
  <si>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</si>
  <si>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</si>
  <si>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</si>
  <si>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</si>
  <si>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</si>
  <si>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</si>
  <si>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</si>
  <si>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</si>
  <si>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</si>
  <si>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</si>
  <si>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</si>
  <si>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</si>
  <si>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</si>
  <si>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</si>
  <si>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</si>
  <si>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</si>
  <si>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</si>
  <si>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</si>
  <si>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</si>
  <si>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</si>
  <si>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</si>
  <si>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</si>
  <si>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</si>
  <si>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</si>
  <si>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</si>
  <si>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</si>
  <si>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</si>
  <si>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</si>
  <si>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</si>
  <si>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</si>
  <si>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</si>
  <si>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</si>
  <si>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</si>
  <si>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</si>
  <si>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</si>
  <si>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</si>
  <si>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</si>
  <si>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</si>
  <si>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</si>
  <si>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</si>
  <si>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</si>
  <si>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</si>
  <si>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</si>
  <si>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</si>
  <si>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</si>
  <si>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</si>
  <si>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</si>
  <si>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</si>
  <si>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</si>
  <si>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</si>
  <si>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</si>
  <si>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</si>
  <si>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</si>
  <si>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</si>
  <si>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</si>
  <si>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</si>
  <si>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</si>
  <si>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</si>
  <si>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</si>
  <si>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</si>
  <si>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</si>
  <si>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</si>
  <si>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</si>
  <si>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</si>
  <si>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</si>
  <si>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</si>
  <si>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</si>
  <si>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</si>
  <si>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</si>
  <si>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</si>
  <si>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</si>
  <si>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</si>
  <si>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</si>
  <si>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</si>
  <si>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</si>
  <si>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</si>
  <si>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</si>
  <si>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</si>
  <si>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</si>
  <si>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</si>
  <si>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</si>
  <si>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</si>
  <si>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</si>
  <si>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</si>
  <si>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</si>
  <si>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</si>
  <si>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</si>
  <si>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</si>
  <si>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</si>
  <si>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</si>
  <si>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</si>
  <si>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</si>
  <si>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</si>
  <si>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</si>
  <si>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</si>
  <si>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</si>
  <si>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</si>
  <si>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</si>
  <si>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</si>
  <si>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</si>
  <si>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</si>
  <si>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</si>
  <si>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</si>
  <si>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</si>
  <si>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</si>
  <si>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</si>
  <si>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</si>
  <si>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</si>
  <si>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</si>
  <si>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</si>
  <si>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</si>
  <si>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</si>
  <si>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</si>
  <si>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</si>
  <si>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</si>
  <si>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</si>
  <si>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</si>
  <si>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</si>
  <si>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</si>
  <si>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</si>
  <si>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</si>
  <si>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</si>
  <si>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</si>
  <si>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</si>
  <si>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</si>
  <si>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</si>
  <si>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</si>
  <si>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</si>
  <si>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</si>
  <si>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</si>
  <si>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</si>
  <si>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</si>
  <si>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</si>
  <si>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</si>
  <si>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</si>
  <si>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</si>
  <si>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</si>
  <si>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</si>
  <si>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</si>
  <si>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</si>
  <si>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</si>
  <si>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</si>
  <si>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</si>
  <si>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</si>
  <si>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</si>
  <si>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</si>
  <si>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</si>
  <si>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</si>
  <si>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</si>
  <si>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</si>
  <si>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</si>
  <si>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</si>
  <si>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</si>
  <si>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</si>
  <si>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</si>
  <si>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</si>
  <si>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</si>
  <si>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</si>
  <si>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</si>
  <si>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</si>
  <si>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</si>
  <si>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</si>
  <si>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</si>
  <si>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</si>
  <si>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</si>
  <si>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</si>
  <si>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</si>
  <si>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</si>
  <si>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</si>
  <si>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</si>
  <si>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</si>
  <si>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</si>
  <si>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</si>
  <si>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</si>
  <si>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</si>
  <si>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</si>
  <si>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</si>
  <si>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</si>
  <si>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</si>
  <si>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</si>
  <si>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</si>
  <si>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</si>
  <si>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</si>
  <si>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</si>
  <si>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</si>
  <si>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</si>
  <si>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</si>
  <si>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</si>
  <si>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</si>
  <si>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</si>
  <si>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</si>
  <si>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</si>
  <si>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</si>
  <si>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</si>
  <si>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</si>
  <si>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</si>
  <si>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</si>
  <si>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</si>
  <si>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</si>
  <si>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</si>
  <si>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</si>
  <si>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</si>
  <si>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</si>
  <si>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</si>
  <si>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</si>
  <si>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</si>
  <si>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</si>
  <si>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</si>
  <si>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</si>
  <si>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</si>
  <si>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</si>
  <si>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</si>
  <si>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</si>
  <si>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</si>
  <si>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</si>
  <si>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</si>
  <si>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</si>
  <si>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</si>
  <si>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</si>
  <si>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</si>
  <si>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</si>
  <si>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</si>
  <si>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</si>
  <si>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</si>
  <si>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</si>
  <si>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</si>
  <si>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</si>
  <si>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</si>
  <si>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</si>
  <si>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</si>
  <si>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</si>
  <si>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</si>
  <si>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</si>
  <si>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</si>
  <si>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</si>
  <si>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</si>
  <si>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</si>
  <si>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</si>
  <si>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</si>
  <si>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</si>
  <si>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</si>
  <si>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</si>
  <si>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</si>
  <si>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</si>
  <si>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</si>
  <si>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</si>
  <si>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</si>
  <si>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</si>
  <si>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</si>
  <si>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</si>
  <si>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</si>
  <si>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</si>
  <si>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</si>
  <si>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</si>
  <si>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</si>
  <si>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</si>
  <si>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</si>
  <si>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</si>
  <si>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</si>
  <si>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</si>
  <si>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</si>
  <si>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</si>
  <si>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</si>
  <si>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</si>
  <si>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</si>
  <si>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</si>
  <si>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</si>
  <si>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</si>
  <si>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</si>
  <si>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</si>
  <si>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</si>
  <si>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</si>
  <si>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</si>
  <si>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</si>
  <si>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</si>
  <si>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</si>
  <si>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</si>
  <si>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</si>
  <si>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</si>
  <si>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</si>
  <si>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</si>
  <si>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</si>
  <si>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</si>
  <si>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</si>
  <si>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</si>
  <si>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</si>
  <si>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</si>
  <si>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</si>
  <si>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</si>
  <si>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</si>
  <si>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</si>
  <si>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</si>
  <si>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</si>
  <si>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</si>
  <si>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</si>
  <si>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</si>
  <si>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</si>
  <si>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</si>
  <si>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</si>
  <si>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</si>
  <si>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</si>
  <si>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</si>
  <si>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</si>
  <si>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</si>
  <si>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</si>
  <si>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</si>
  <si>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</si>
  <si>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</si>
  <si>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</si>
  <si>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</si>
  <si>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</si>
  <si>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</si>
  <si>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</si>
  <si>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</si>
  <si>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</si>
  <si>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</si>
  <si>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</si>
  <si>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</si>
  <si>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</si>
  <si>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</si>
  <si>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</si>
  <si>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</si>
  <si>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</si>
  <si>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</si>
  <si>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</si>
  <si>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</si>
  <si>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</si>
  <si>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</si>
  <si>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</si>
  <si>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</si>
  <si>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</si>
  <si>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</si>
  <si>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</si>
  <si>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</si>
  <si>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</si>
  <si>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</si>
  <si>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</si>
  <si>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</si>
  <si>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</si>
  <si>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</si>
  <si>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</si>
  <si>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</si>
  <si>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</si>
  <si>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</si>
  <si>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</si>
  <si>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</si>
  <si>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</si>
  <si>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</si>
  <si>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</si>
  <si>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</si>
  <si>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</si>
  <si>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</si>
  <si>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</si>
  <si>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</si>
  <si>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</si>
  <si>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</si>
  <si>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</si>
  <si>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</si>
  <si>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</si>
  <si>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</si>
  <si>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</si>
  <si>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</si>
  <si>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</si>
  <si>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</si>
  <si>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</si>
  <si>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</si>
  <si>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</si>
  <si>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</si>
  <si>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</si>
  <si>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</si>
  <si>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</si>
  <si>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</si>
  <si>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</si>
  <si>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</si>
  <si>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</si>
  <si>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</si>
  <si>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</si>
  <si>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</si>
  <si>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</si>
  <si>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</si>
  <si>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</si>
  <si>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</si>
  <si>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</si>
  <si>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</si>
  <si>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</si>
  <si>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</si>
  <si>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</si>
  <si>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</si>
  <si>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</si>
  <si>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</si>
  <si>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</si>
  <si>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</si>
  <si>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</si>
  <si>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</si>
  <si>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</si>
  <si>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</si>
  <si>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</si>
  <si>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</si>
  <si>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</si>
  <si>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</si>
  <si>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</si>
  <si>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</si>
  <si>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</si>
  <si>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</si>
  <si>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</si>
  <si>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</si>
  <si>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</si>
  <si>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</si>
  <si>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</si>
  <si>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</si>
  <si>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</si>
  <si>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</si>
  <si>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</si>
  <si>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</si>
  <si>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Ingen sikkerheter postet på balansedato.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</si>
  <si>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</si>
  <si>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</si>
  <si>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</si>
  <si>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</si>
  <si>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</si>
  <si>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</si>
  <si>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</si>
  <si>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</si>
  <si>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</si>
  <si>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</si>
  <si>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</si>
  <si>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</si>
  <si>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</si>
  <si>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</si>
  <si>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</si>
  <si>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</si>
  <si>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</si>
  <si>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</si>
  <si>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</si>
  <si>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</si>
  <si>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</si>
  <si>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</si>
  <si>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</si>
  <si>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</si>
  <si>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</si>
  <si>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</si>
  <si>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</si>
  <si>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</si>
  <si>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</si>
  <si>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</si>
  <si>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</si>
  <si>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</si>
  <si>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</si>
  <si>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</si>
  <si>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</si>
  <si>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</si>
  <si>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</si>
  <si>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</si>
  <si>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</si>
  <si>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</si>
  <si>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</si>
  <si>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</si>
  <si>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</si>
  <si>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</si>
  <si>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</si>
  <si>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</si>
  <si>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</si>
  <si>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</si>
  <si>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</si>
  <si>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</si>
  <si>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</si>
  <si>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</si>
  <si>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</si>
  <si>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</si>
  <si>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</si>
  <si>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</si>
  <si>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</si>
  <si>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</si>
  <si>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</si>
  <si>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</si>
  <si>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</si>
  <si>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</si>
  <si>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</si>
  <si>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</si>
  <si>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</si>
  <si>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</si>
  <si>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</si>
  <si>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</si>
  <si>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</si>
  <si>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</si>
  <si>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</si>
  <si>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</si>
  <si>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</si>
  <si>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</si>
  <si>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</si>
  <si>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</si>
  <si>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</si>
  <si>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</si>
  <si>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</si>
  <si>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</si>
  <si>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</si>
  <si>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</si>
  <si>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</si>
  <si>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</si>
  <si>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</si>
  <si>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</si>
  <si>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</si>
  <si>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</si>
  <si>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</si>
  <si>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</si>
  <si>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</si>
  <si>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</si>
  <si>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</si>
  <si>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</si>
  <si>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</si>
  <si>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</si>
  <si>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</si>
  <si>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</si>
  <si>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</si>
  <si>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</si>
  <si>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</si>
  <si>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</si>
  <si>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</si>
  <si>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</si>
  <si>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</si>
  <si>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</si>
  <si>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</si>
  <si>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</si>
  <si>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</si>
  <si>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</si>
  <si>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</si>
  <si>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</si>
  <si>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</si>
  <si>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</si>
  <si>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Skjema for offentliggjøring av sammensetningen av ansvarlig kapital for perioden 2014–2017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</si>
  <si>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</si>
  <si>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</si>
  <si>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</si>
  <si>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</si>
  <si>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</si>
  <si>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</si>
  <si>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</si>
  <si>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</si>
  <si>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</si>
  <si>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</si>
  <si>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</si>
  <si>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</si>
  <si>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</si>
  <si>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</si>
  <si>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</si>
  <si>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</si>
  <si>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</si>
  <si>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</si>
  <si>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</si>
  <si>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</si>
  <si>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</si>
  <si>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</si>
  <si>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</si>
  <si>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</si>
  <si>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</si>
  <si>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</si>
  <si>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</si>
  <si>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</si>
  <si>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</si>
  <si>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</si>
  <si>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</si>
  <si>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</si>
  <si>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</si>
  <si>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</si>
  <si>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</si>
  <si>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</si>
  <si>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</si>
  <si>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</si>
  <si>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</si>
  <si>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</si>
  <si>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</si>
  <si>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</si>
  <si>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</si>
  <si>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</si>
  <si>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</si>
  <si>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</si>
  <si>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</si>
  <si>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</si>
  <si>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</si>
  <si>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</si>
  <si>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</si>
  <si>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</si>
  <si>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</si>
  <si>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</si>
  <si>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</si>
  <si>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</si>
  <si>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</si>
  <si>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</si>
  <si>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</si>
  <si>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</si>
  <si>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</si>
  <si>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</si>
  <si>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</si>
  <si>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</si>
  <si>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</si>
  <si>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</si>
  <si>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</si>
  <si>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</si>
  <si>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</si>
  <si>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</si>
  <si>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</si>
  <si>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</si>
  <si>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</si>
  <si>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</si>
  <si>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</si>
  <si>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</si>
  <si>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</si>
  <si>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</si>
  <si>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</si>
  <si>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</si>
  <si>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</si>
  <si>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</si>
  <si>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</si>
  <si>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</si>
  <si>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</si>
  <si>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</si>
  <si>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</si>
  <si>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</si>
  <si>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</si>
  <si>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</si>
  <si>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</si>
  <si>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</si>
  <si>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</si>
  <si>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</si>
  <si>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</si>
  <si>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</si>
  <si>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</si>
  <si>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</si>
  <si>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</si>
  <si>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</si>
  <si>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</si>
  <si>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</si>
  <si>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</si>
  <si>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</si>
  <si>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</si>
  <si>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</si>
  <si>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</si>
  <si>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</si>
  <si>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</si>
  <si>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</si>
  <si>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</si>
  <si>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</si>
  <si>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</si>
  <si>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</si>
  <si>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</si>
  <si>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</si>
  <si>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</si>
  <si>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</si>
  <si>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</si>
  <si>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</si>
  <si>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</si>
  <si>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</si>
  <si>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</si>
  <si>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</si>
  <si>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</si>
  <si>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</si>
  <si>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</si>
  <si>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</si>
  <si>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</si>
  <si>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</si>
  <si>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</si>
  <si>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</si>
  <si>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</si>
  <si>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</si>
  <si>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</si>
  <si>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</si>
  <si>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</si>
  <si>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</si>
  <si>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</si>
  <si>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</si>
  <si>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</si>
  <si>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</si>
  <si>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</si>
  <si>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</si>
  <si>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</si>
  <si>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</si>
  <si>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</si>
  <si>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</si>
  <si>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</si>
  <si>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</si>
  <si>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</si>
  <si>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</si>
  <si>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Fondsobligasjoner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</si>
  <si>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</si>
  <si>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</si>
  <si>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</si>
  <si>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</si>
  <si>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</si>
  <si>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</si>
  <si>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</si>
  <si>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</si>
  <si>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</si>
  <si>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</si>
  <si>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</si>
  <si>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</si>
  <si>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</si>
  <si>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</si>
  <si>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</si>
  <si>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</si>
  <si>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</si>
  <si>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</si>
  <si>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</si>
  <si>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</si>
  <si>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</si>
  <si>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</si>
  <si>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</si>
  <si>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</si>
  <si>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</si>
  <si>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</si>
  <si>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</si>
  <si>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</si>
  <si>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</si>
  <si>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</si>
  <si>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</si>
  <si>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</si>
  <si>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</si>
  <si>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Brutto posisitv virkelig verdi / netto bokført beløp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</si>
  <si>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</si>
  <si>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</si>
  <si>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</si>
  <si>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</si>
  <si>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</si>
  <si>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</si>
  <si>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</si>
  <si>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Fondsobligasjons-
kapital</t>
  </si>
  <si>
    <t>Ordinær egenkapitalbevis-
kapital</t>
  </si>
  <si>
    <t>Garantien er et derivat vurdert til virkelig verdi. Det vises til note 20 i årsrapport 2016.</t>
  </si>
  <si>
    <t>Eksponeringen gjelder del av garantikonsortium mot Eksportfinans ASA, som innebærer en avlastning for verditap på kredittrisiko i deres likviditetsportefølje.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</si>
</sst>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[$-F800]dddd\,\ mmmm\ dd\,\ yyyy"/>
    <numFmt numFmtId="169" formatCode="dd/mm/yyyy;@"/>
    <numFmt numFmtId="170" formatCode="#,##0.000"/>
    <numFmt numFmtId="171" formatCode="d/m/yyyy;@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56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Fill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168" fontId="17" fillId="0" borderId="0" xfId="0" applyNumberFormat="1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3" fontId="25" fillId="0" borderId="2" xfId="27" applyNumberFormat="1" applyFont="1" applyFill="1" applyBorder="1"/>
    <xf numFmtId="3" fontId="26" fillId="0" borderId="2" xfId="27" applyNumberFormat="1" applyFont="1" applyFill="1" applyBorder="1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9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3" fontId="22" fillId="9" borderId="2" xfId="0" applyNumberFormat="1" applyFont="1" applyFill="1" applyBorder="1"/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2" xfId="0" applyNumberFormat="1" applyFont="1" applyBorder="1"/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10" fillId="9" borderId="2" xfId="0" applyNumberFormat="1" applyFont="1" applyFill="1" applyBorder="1"/>
    <xf numFmtId="3" fontId="9" fillId="0" borderId="2" xfId="27" applyNumberFormat="1" applyFont="1" applyFill="1" applyBorder="1"/>
    <xf numFmtId="3" fontId="9" fillId="3" borderId="2" xfId="27" applyNumberFormat="1" applyFont="1" applyBorder="1"/>
    <xf numFmtId="3" fontId="9" fillId="3" borderId="12" xfId="27" applyNumberFormat="1" applyFont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70" fontId="9" fillId="0" borderId="0" xfId="10" applyNumberFormat="1" applyFont="1"/>
    <xf numFmtId="171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12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wrapText="1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69" fontId="9" fillId="0" borderId="0" xfId="0" applyNumberFormat="1" applyFont="1"/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activeCell="B1" sqref="B1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77" t="s">
        <v>419</v>
      </c>
      <c r="C1" s="178"/>
      <c r="D1" s="178"/>
    </row>
    <row r="2" spans="1:4" ht="14.25" x14ac:dyDescent="0.25">
      <c r="B2" s="175" t="s">
        <v>442</v>
      </c>
      <c r="D2" s="176">
        <v>42825</v>
      </c>
    </row>
    <row r="3" spans="1:4" x14ac:dyDescent="0.2">
      <c r="B3" s="200"/>
      <c r="C3" s="200"/>
      <c r="D3" s="200"/>
    </row>
    <row r="4" spans="1:4" ht="35.25" customHeight="1" x14ac:dyDescent="0.2">
      <c r="B4" s="249" t="s">
        <v>422</v>
      </c>
      <c r="C4" s="248" t="s">
        <v>420</v>
      </c>
      <c r="D4" s="250" t="s">
        <v>746</v>
      </c>
    </row>
    <row r="5" spans="1:4" s="183" customFormat="1" ht="12" customHeight="1" x14ac:dyDescent="0.2">
      <c r="A5" s="190"/>
      <c r="B5" s="202" t="s">
        <v>378</v>
      </c>
      <c r="C5" s="201" t="s">
        <v>446</v>
      </c>
      <c r="D5" s="202" t="s">
        <v>423</v>
      </c>
    </row>
    <row r="6" spans="1:4" s="195" customFormat="1" ht="12" customHeight="1" x14ac:dyDescent="0.2">
      <c r="A6" s="190"/>
      <c r="B6" s="262" t="s">
        <v>377</v>
      </c>
      <c r="C6" s="263" t="s">
        <v>578</v>
      </c>
      <c r="D6" s="262" t="s">
        <v>447</v>
      </c>
    </row>
    <row r="7" spans="1:4" s="195" customFormat="1" ht="12" customHeight="1" x14ac:dyDescent="0.2">
      <c r="A7" s="190"/>
      <c r="B7" s="262" t="s">
        <v>421</v>
      </c>
      <c r="C7" s="263" t="s">
        <v>743</v>
      </c>
      <c r="D7" s="262" t="s">
        <v>447</v>
      </c>
    </row>
    <row r="8" spans="1:4" s="195" customFormat="1" ht="24" x14ac:dyDescent="0.2">
      <c r="A8" s="190"/>
      <c r="B8" s="262" t="s">
        <v>381</v>
      </c>
      <c r="C8" s="263" t="s">
        <v>487</v>
      </c>
      <c r="D8" s="262" t="s">
        <v>447</v>
      </c>
    </row>
    <row r="9" spans="1:4" s="183" customFormat="1" x14ac:dyDescent="0.2">
      <c r="A9" s="190"/>
      <c r="B9" s="191" t="s">
        <v>383</v>
      </c>
      <c r="C9" s="192" t="s">
        <v>376</v>
      </c>
      <c r="D9" s="191" t="s">
        <v>423</v>
      </c>
    </row>
    <row r="10" spans="1:4" s="183" customFormat="1" x14ac:dyDescent="0.2">
      <c r="A10" s="190"/>
      <c r="B10" s="191" t="s">
        <v>391</v>
      </c>
      <c r="C10" s="192" t="s">
        <v>432</v>
      </c>
      <c r="D10" s="191" t="s">
        <v>423</v>
      </c>
    </row>
    <row r="11" spans="1:4" s="183" customFormat="1" x14ac:dyDescent="0.2">
      <c r="A11" s="190"/>
      <c r="B11" s="191" t="s">
        <v>486</v>
      </c>
      <c r="C11" s="192" t="s">
        <v>433</v>
      </c>
      <c r="D11" s="191" t="s">
        <v>423</v>
      </c>
    </row>
    <row r="12" spans="1:4" s="183" customFormat="1" x14ac:dyDescent="0.2">
      <c r="A12" s="190"/>
      <c r="B12" s="191" t="s">
        <v>485</v>
      </c>
      <c r="C12" s="192" t="s">
        <v>434</v>
      </c>
      <c r="D12" s="191" t="s">
        <v>423</v>
      </c>
    </row>
    <row r="13" spans="1:4" s="183" customFormat="1" ht="24" x14ac:dyDescent="0.2">
      <c r="A13" s="190"/>
      <c r="B13" s="191" t="s">
        <v>744</v>
      </c>
      <c r="C13" s="192" t="s">
        <v>272</v>
      </c>
      <c r="D13" s="191" t="s">
        <v>423</v>
      </c>
    </row>
    <row r="14" spans="1:4" s="195" customFormat="1" x14ac:dyDescent="0.2">
      <c r="A14" s="190"/>
      <c r="B14" s="191" t="s">
        <v>752</v>
      </c>
      <c r="C14" s="192" t="s">
        <v>753</v>
      </c>
      <c r="D14" s="191" t="s">
        <v>423</v>
      </c>
    </row>
    <row r="15" spans="1:4" s="183" customFormat="1" x14ac:dyDescent="0.2">
      <c r="A15" s="190"/>
      <c r="B15" s="191" t="s">
        <v>141</v>
      </c>
      <c r="C15" s="192" t="s">
        <v>438</v>
      </c>
      <c r="D15" s="191" t="s">
        <v>424</v>
      </c>
    </row>
    <row r="16" spans="1:4" s="183" customFormat="1" x14ac:dyDescent="0.2">
      <c r="A16" s="190"/>
      <c r="B16" s="191" t="s">
        <v>165</v>
      </c>
      <c r="C16" s="192" t="s">
        <v>437</v>
      </c>
      <c r="D16" s="191" t="s">
        <v>424</v>
      </c>
    </row>
    <row r="17" spans="1:4" s="183" customFormat="1" x14ac:dyDescent="0.2">
      <c r="A17" s="190"/>
      <c r="B17" s="191" t="s">
        <v>186</v>
      </c>
      <c r="C17" s="192" t="s">
        <v>436</v>
      </c>
      <c r="D17" s="191" t="s">
        <v>424</v>
      </c>
    </row>
    <row r="18" spans="1:4" s="183" customFormat="1" x14ac:dyDescent="0.2">
      <c r="A18" s="190"/>
      <c r="B18" s="191" t="s">
        <v>189</v>
      </c>
      <c r="C18" s="192" t="s">
        <v>190</v>
      </c>
      <c r="D18" s="191" t="s">
        <v>424</v>
      </c>
    </row>
    <row r="19" spans="1:4" s="183" customFormat="1" x14ac:dyDescent="0.2">
      <c r="A19" s="190"/>
      <c r="B19" s="191" t="s">
        <v>162</v>
      </c>
      <c r="C19" s="192" t="s">
        <v>441</v>
      </c>
      <c r="D19" s="191" t="s">
        <v>424</v>
      </c>
    </row>
    <row r="20" spans="1:4" s="183" customFormat="1" x14ac:dyDescent="0.2">
      <c r="A20" s="190"/>
      <c r="B20" s="191" t="s">
        <v>214</v>
      </c>
      <c r="C20" s="192" t="s">
        <v>440</v>
      </c>
      <c r="D20" s="191" t="s">
        <v>424</v>
      </c>
    </row>
    <row r="21" spans="1:4" s="183" customFormat="1" x14ac:dyDescent="0.2">
      <c r="A21" s="190"/>
      <c r="B21" s="191" t="s">
        <v>227</v>
      </c>
      <c r="C21" s="192" t="s">
        <v>441</v>
      </c>
      <c r="D21" s="191" t="s">
        <v>424</v>
      </c>
    </row>
    <row r="22" spans="1:4" s="183" customFormat="1" x14ac:dyDescent="0.2">
      <c r="A22" s="190"/>
      <c r="B22" s="262" t="s">
        <v>392</v>
      </c>
      <c r="C22" s="263" t="s">
        <v>444</v>
      </c>
      <c r="D22" s="262" t="s">
        <v>447</v>
      </c>
    </row>
    <row r="23" spans="1:4" s="183" customFormat="1" ht="12" customHeight="1" x14ac:dyDescent="0.2">
      <c r="A23" s="190"/>
      <c r="B23" s="191" t="s">
        <v>393</v>
      </c>
      <c r="C23" s="193" t="s">
        <v>443</v>
      </c>
      <c r="D23" s="191" t="s">
        <v>423</v>
      </c>
    </row>
    <row r="24" spans="1:4" s="183" customFormat="1" x14ac:dyDescent="0.2">
      <c r="A24" s="190"/>
      <c r="B24" s="191" t="s">
        <v>395</v>
      </c>
      <c r="C24" s="192" t="s">
        <v>445</v>
      </c>
      <c r="D24" s="191" t="s">
        <v>423</v>
      </c>
    </row>
    <row r="25" spans="1:4" s="183" customFormat="1" x14ac:dyDescent="0.2">
      <c r="A25" s="190"/>
      <c r="B25" s="191" t="s">
        <v>394</v>
      </c>
      <c r="C25" s="192" t="s">
        <v>449</v>
      </c>
      <c r="D25" s="191" t="s">
        <v>424</v>
      </c>
    </row>
    <row r="26" spans="1:4" s="183" customFormat="1" x14ac:dyDescent="0.2">
      <c r="A26" s="190"/>
      <c r="B26" s="191" t="s">
        <v>396</v>
      </c>
      <c r="C26" s="192" t="s">
        <v>450</v>
      </c>
      <c r="D26" s="191" t="s">
        <v>424</v>
      </c>
    </row>
    <row r="27" spans="1:4" s="183" customFormat="1" x14ac:dyDescent="0.2">
      <c r="A27" s="190"/>
      <c r="B27" s="191" t="s">
        <v>397</v>
      </c>
      <c r="C27" s="192" t="s">
        <v>456</v>
      </c>
      <c r="D27" s="191" t="s">
        <v>424</v>
      </c>
    </row>
    <row r="28" spans="1:4" s="183" customFormat="1" x14ac:dyDescent="0.2">
      <c r="A28" s="190"/>
      <c r="B28" s="191" t="s">
        <v>398</v>
      </c>
      <c r="C28" s="192" t="s">
        <v>452</v>
      </c>
      <c r="D28" s="191" t="s">
        <v>424</v>
      </c>
    </row>
    <row r="29" spans="1:4" s="183" customFormat="1" x14ac:dyDescent="0.2">
      <c r="A29" s="190"/>
      <c r="B29" s="191" t="s">
        <v>399</v>
      </c>
      <c r="C29" s="192" t="s">
        <v>453</v>
      </c>
      <c r="D29" s="191" t="s">
        <v>424</v>
      </c>
    </row>
    <row r="30" spans="1:4" s="183" customFormat="1" x14ac:dyDescent="0.2">
      <c r="A30" s="190"/>
      <c r="B30" s="191" t="s">
        <v>400</v>
      </c>
      <c r="C30" s="192" t="s">
        <v>455</v>
      </c>
      <c r="D30" s="191" t="s">
        <v>424</v>
      </c>
    </row>
    <row r="31" spans="1:4" s="183" customFormat="1" x14ac:dyDescent="0.2">
      <c r="A31" s="190"/>
      <c r="B31" s="191" t="s">
        <v>465</v>
      </c>
      <c r="C31" s="192" t="s">
        <v>457</v>
      </c>
      <c r="D31" s="191" t="s">
        <v>424</v>
      </c>
    </row>
    <row r="32" spans="1:4" s="183" customFormat="1" x14ac:dyDescent="0.2">
      <c r="A32" s="190"/>
      <c r="B32" s="191" t="s">
        <v>464</v>
      </c>
      <c r="C32" s="192" t="s">
        <v>457</v>
      </c>
      <c r="D32" s="191" t="s">
        <v>424</v>
      </c>
    </row>
    <row r="33" spans="1:4" s="183" customFormat="1" x14ac:dyDescent="0.2">
      <c r="A33" s="190"/>
      <c r="B33" s="191" t="s">
        <v>401</v>
      </c>
      <c r="C33" s="192" t="s">
        <v>458</v>
      </c>
      <c r="D33" s="191" t="s">
        <v>424</v>
      </c>
    </row>
    <row r="34" spans="1:4" s="183" customFormat="1" x14ac:dyDescent="0.2">
      <c r="A34" s="190"/>
      <c r="B34" s="191" t="s">
        <v>402</v>
      </c>
      <c r="C34" s="192" t="s">
        <v>459</v>
      </c>
      <c r="D34" s="191" t="s">
        <v>424</v>
      </c>
    </row>
    <row r="35" spans="1:4" s="183" customFormat="1" x14ac:dyDescent="0.2">
      <c r="A35" s="190"/>
      <c r="B35" s="191" t="s">
        <v>413</v>
      </c>
      <c r="C35" s="192" t="s">
        <v>748</v>
      </c>
      <c r="D35" s="191" t="s">
        <v>424</v>
      </c>
    </row>
    <row r="36" spans="1:4" s="183" customFormat="1" x14ac:dyDescent="0.2">
      <c r="A36" s="190"/>
      <c r="B36" s="191" t="s">
        <v>416</v>
      </c>
      <c r="C36" s="192" t="s">
        <v>749</v>
      </c>
      <c r="D36" s="191" t="s">
        <v>424</v>
      </c>
    </row>
    <row r="37" spans="1:4" s="183" customFormat="1" ht="24" x14ac:dyDescent="0.2">
      <c r="A37" s="190"/>
      <c r="B37" s="191" t="s">
        <v>417</v>
      </c>
      <c r="C37" s="192" t="s">
        <v>750</v>
      </c>
      <c r="D37" s="191" t="s">
        <v>424</v>
      </c>
    </row>
    <row r="38" spans="1:4" s="183" customFormat="1" ht="24" x14ac:dyDescent="0.2">
      <c r="A38" s="190"/>
      <c r="B38" s="191" t="s">
        <v>418</v>
      </c>
      <c r="C38" s="192" t="s">
        <v>751</v>
      </c>
      <c r="D38" s="191" t="s">
        <v>424</v>
      </c>
    </row>
    <row r="39" spans="1:4" x14ac:dyDescent="0.2">
      <c r="B39" s="179"/>
    </row>
    <row r="40" spans="1:4" x14ac:dyDescent="0.2">
      <c r="B40" s="181" t="s">
        <v>439</v>
      </c>
    </row>
    <row r="41" spans="1:4" x14ac:dyDescent="0.2">
      <c r="B41" s="181" t="s">
        <v>425</v>
      </c>
    </row>
    <row r="42" spans="1:4" x14ac:dyDescent="0.2">
      <c r="B42" s="180" t="s">
        <v>428</v>
      </c>
    </row>
    <row r="43" spans="1:4" x14ac:dyDescent="0.2">
      <c r="B43" s="181" t="s">
        <v>426</v>
      </c>
    </row>
    <row r="44" spans="1:4" x14ac:dyDescent="0.2">
      <c r="B44" s="180" t="s">
        <v>427</v>
      </c>
    </row>
    <row r="45" spans="1:4" x14ac:dyDescent="0.2">
      <c r="B45" s="181" t="s">
        <v>467</v>
      </c>
    </row>
    <row r="46" spans="1:4" x14ac:dyDescent="0.2">
      <c r="B46" s="180" t="s">
        <v>462</v>
      </c>
    </row>
    <row r="47" spans="1:4" x14ac:dyDescent="0.2">
      <c r="B47" s="179"/>
      <c r="C47" s="90"/>
    </row>
    <row r="48" spans="1:4" x14ac:dyDescent="0.2">
      <c r="B48" s="179"/>
    </row>
    <row r="49" spans="2:2" x14ac:dyDescent="0.2">
      <c r="B49" s="179"/>
    </row>
    <row r="50" spans="2:2" x14ac:dyDescent="0.2">
      <c r="B50" s="179"/>
    </row>
    <row r="51" spans="2:2" x14ac:dyDescent="0.2">
      <c r="B51" s="179"/>
    </row>
    <row r="52" spans="2:2" x14ac:dyDescent="0.2">
      <c r="B52" s="179"/>
    </row>
    <row r="53" spans="2:2" x14ac:dyDescent="0.2">
      <c r="B53" s="179"/>
    </row>
    <row r="54" spans="2:2" x14ac:dyDescent="0.2">
      <c r="B54" s="179"/>
    </row>
    <row r="55" spans="2:2" x14ac:dyDescent="0.2">
      <c r="B55" s="179"/>
    </row>
    <row r="56" spans="2:2" x14ac:dyDescent="0.2">
      <c r="B56" s="179"/>
    </row>
    <row r="57" spans="2:2" x14ac:dyDescent="0.2">
      <c r="B57" s="179"/>
    </row>
    <row r="58" spans="2:2" x14ac:dyDescent="0.2">
      <c r="B58" s="179"/>
    </row>
    <row r="59" spans="2:2" x14ac:dyDescent="0.2">
      <c r="B59" s="179"/>
    </row>
    <row r="60" spans="2:2" x14ac:dyDescent="0.2">
      <c r="B60" s="179"/>
    </row>
    <row r="61" spans="2:2" x14ac:dyDescent="0.2">
      <c r="B61" s="179"/>
    </row>
    <row r="62" spans="2:2" x14ac:dyDescent="0.2">
      <c r="B62" s="179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4" sqref="B4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744</v>
      </c>
      <c r="B1" s="32" t="s">
        <v>272</v>
      </c>
    </row>
    <row r="2" spans="1:10" x14ac:dyDescent="0.15">
      <c r="B2" s="188">
        <v>42735</v>
      </c>
      <c r="J2" s="182" t="s">
        <v>429</v>
      </c>
    </row>
    <row r="3" spans="1:10" ht="31.5" x14ac:dyDescent="0.15">
      <c r="A3" s="48"/>
      <c r="B3" s="3" t="s">
        <v>273</v>
      </c>
      <c r="C3" s="3" t="s">
        <v>274</v>
      </c>
      <c r="D3" s="3" t="s">
        <v>275</v>
      </c>
    </row>
    <row r="4" spans="1:10" x14ac:dyDescent="0.15">
      <c r="A4" s="48" t="s">
        <v>247</v>
      </c>
      <c r="B4" s="49">
        <v>4.4239280000000001</v>
      </c>
      <c r="C4" s="49">
        <v>3.5239280000000002</v>
      </c>
      <c r="D4" s="49">
        <v>3.1677180000000003</v>
      </c>
    </row>
    <row r="5" spans="1:10" x14ac:dyDescent="0.15">
      <c r="A5" s="48" t="s">
        <v>248</v>
      </c>
      <c r="B5" s="49">
        <v>2.027717</v>
      </c>
      <c r="C5" s="49">
        <v>0.62771699999999997</v>
      </c>
      <c r="D5" s="49">
        <v>0.55946499999999999</v>
      </c>
    </row>
    <row r="6" spans="1:10" x14ac:dyDescent="0.15">
      <c r="A6" s="48" t="s">
        <v>249</v>
      </c>
      <c r="B6" s="49">
        <v>2.2888139999999999</v>
      </c>
      <c r="C6" s="49">
        <v>2.2888139999999999</v>
      </c>
      <c r="D6" s="49">
        <v>1.2900040000000002</v>
      </c>
    </row>
    <row r="7" spans="1:10" x14ac:dyDescent="0.15">
      <c r="A7" s="48" t="s">
        <v>251</v>
      </c>
      <c r="B7" s="49">
        <v>13.285589</v>
      </c>
      <c r="C7" s="49">
        <v>13.285589</v>
      </c>
      <c r="D7" s="49">
        <v>9.3778559999999995</v>
      </c>
    </row>
    <row r="8" spans="1:10" x14ac:dyDescent="0.15">
      <c r="A8" s="48" t="s">
        <v>252</v>
      </c>
      <c r="B8" s="49">
        <v>60.029779000000005</v>
      </c>
      <c r="C8" s="49">
        <v>62.029779000000005</v>
      </c>
      <c r="D8" s="49">
        <v>8.773612</v>
      </c>
    </row>
    <row r="9" spans="1:10" x14ac:dyDescent="0.15">
      <c r="A9" s="48" t="s">
        <v>253</v>
      </c>
      <c r="B9" s="49">
        <v>7.1945610000000002</v>
      </c>
      <c r="C9" s="49">
        <v>7.1945610000000002</v>
      </c>
      <c r="D9" s="49">
        <v>4.5169090000000001</v>
      </c>
    </row>
    <row r="10" spans="1:10" x14ac:dyDescent="0.15">
      <c r="A10" s="48" t="s">
        <v>254</v>
      </c>
      <c r="B10" s="49">
        <v>13.138892</v>
      </c>
      <c r="C10" s="49">
        <v>13.138892</v>
      </c>
      <c r="D10" s="49">
        <v>9.5716160000000006</v>
      </c>
    </row>
    <row r="11" spans="1:10" x14ac:dyDescent="0.15">
      <c r="A11" s="48" t="s">
        <v>250</v>
      </c>
      <c r="B11" s="49">
        <v>24.517773000000002</v>
      </c>
      <c r="C11" s="49">
        <v>25.517773000000002</v>
      </c>
      <c r="D11" s="49">
        <v>6.265917</v>
      </c>
    </row>
    <row r="12" spans="1:10" x14ac:dyDescent="0.15">
      <c r="A12" s="48" t="s">
        <v>255</v>
      </c>
      <c r="B12" s="49">
        <v>38.871147999999998</v>
      </c>
      <c r="C12" s="49">
        <v>39.771147999999997</v>
      </c>
      <c r="D12" s="49">
        <v>22.564366</v>
      </c>
    </row>
    <row r="13" spans="1:10" x14ac:dyDescent="0.15">
      <c r="A13" s="48" t="s">
        <v>246</v>
      </c>
      <c r="B13" s="49">
        <v>1.8619349999999999</v>
      </c>
      <c r="C13" s="49">
        <v>1.8619349999999999</v>
      </c>
      <c r="D13" s="49">
        <v>1.253781</v>
      </c>
    </row>
    <row r="14" spans="1:10" x14ac:dyDescent="0.15">
      <c r="A14" s="48" t="s">
        <v>60</v>
      </c>
      <c r="B14" s="49">
        <v>167.64013600000001</v>
      </c>
      <c r="C14" s="49">
        <v>169.24013599999998</v>
      </c>
      <c r="D14" s="49">
        <v>67.341244000000003</v>
      </c>
    </row>
    <row r="15" spans="1:10" x14ac:dyDescent="0.15">
      <c r="A15" s="13"/>
      <c r="B15" s="95"/>
      <c r="C15" s="95"/>
      <c r="D15" s="95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5" customWidth="1"/>
    <col min="2" max="2" width="53.33203125" style="85" customWidth="1"/>
    <col min="3" max="16384" width="12" style="85"/>
  </cols>
  <sheetData>
    <row r="1" spans="1:9" x14ac:dyDescent="0.15">
      <c r="A1" s="107" t="s">
        <v>752</v>
      </c>
      <c r="B1" s="107" t="s">
        <v>753</v>
      </c>
      <c r="C1" s="253">
        <v>42735</v>
      </c>
    </row>
    <row r="2" spans="1:9" x14ac:dyDescent="0.15">
      <c r="I2" s="182" t="s">
        <v>429</v>
      </c>
    </row>
    <row r="3" spans="1:9" x14ac:dyDescent="0.15">
      <c r="B3" s="134"/>
      <c r="C3" s="226" t="s">
        <v>754</v>
      </c>
      <c r="D3" s="226" t="s">
        <v>288</v>
      </c>
    </row>
    <row r="4" spans="1:9" x14ac:dyDescent="0.15">
      <c r="B4" s="226" t="s">
        <v>755</v>
      </c>
      <c r="C4" s="226">
        <v>14.4</v>
      </c>
      <c r="D4" s="226">
        <v>14.4</v>
      </c>
    </row>
    <row r="5" spans="1:9" x14ac:dyDescent="0.15">
      <c r="B5" s="226" t="s">
        <v>756</v>
      </c>
      <c r="C5" s="226">
        <v>445.7</v>
      </c>
      <c r="D5" s="226">
        <v>445.7</v>
      </c>
    </row>
    <row r="6" spans="1:9" x14ac:dyDescent="0.15">
      <c r="B6" s="256" t="s">
        <v>60</v>
      </c>
      <c r="C6" s="256">
        <v>460.09999999999997</v>
      </c>
      <c r="D6" s="256">
        <v>460.09999999999997</v>
      </c>
    </row>
    <row r="7" spans="1:9" x14ac:dyDescent="0.15">
      <c r="B7" s="226"/>
      <c r="C7" s="226"/>
      <c r="D7" s="226"/>
    </row>
    <row r="8" spans="1:9" x14ac:dyDescent="0.15">
      <c r="B8" s="226" t="s">
        <v>479</v>
      </c>
      <c r="C8" s="226">
        <v>14.4</v>
      </c>
      <c r="D8" s="226">
        <v>14.4</v>
      </c>
    </row>
    <row r="9" spans="1:9" x14ac:dyDescent="0.15">
      <c r="B9" s="226" t="s">
        <v>757</v>
      </c>
      <c r="C9" s="226"/>
      <c r="D9" s="226"/>
    </row>
    <row r="10" spans="1:9" x14ac:dyDescent="0.15">
      <c r="B10" s="256" t="s">
        <v>758</v>
      </c>
      <c r="C10" s="256">
        <v>14.4</v>
      </c>
      <c r="D10" s="256">
        <v>14.4</v>
      </c>
    </row>
    <row r="11" spans="1:9" x14ac:dyDescent="0.15">
      <c r="B11" s="226" t="s">
        <v>759</v>
      </c>
      <c r="C11" s="226">
        <v>15.1</v>
      </c>
      <c r="D11" s="226">
        <v>15.1</v>
      </c>
    </row>
    <row r="12" spans="1:9" x14ac:dyDescent="0.15">
      <c r="B12" s="226" t="s">
        <v>68</v>
      </c>
      <c r="C12" s="226">
        <v>430.6</v>
      </c>
      <c r="D12" s="226">
        <v>430.6</v>
      </c>
    </row>
    <row r="13" spans="1:9" x14ac:dyDescent="0.15">
      <c r="B13" s="256" t="s">
        <v>762</v>
      </c>
      <c r="C13" s="256">
        <v>445.70000000000005</v>
      </c>
      <c r="D13" s="256">
        <v>445.70000000000005</v>
      </c>
    </row>
    <row r="14" spans="1:9" x14ac:dyDescent="0.15">
      <c r="B14" s="226"/>
      <c r="C14" s="226"/>
      <c r="D14" s="226"/>
    </row>
    <row r="15" spans="1:9" x14ac:dyDescent="0.15">
      <c r="B15" s="256" t="str">
        <f>+"Samlet realisert gevinst på egenkapitalposisjoner i "&amp;TEXT(C1,"åååå")</f>
        <v>Samlet realisert gevinst på egenkapitalposisjoner i 2016</v>
      </c>
      <c r="C15" s="308">
        <v>17.899999999999999</v>
      </c>
      <c r="D15" s="308"/>
    </row>
    <row r="16" spans="1:9" x14ac:dyDescent="0.15">
      <c r="B16" s="256" t="str">
        <f>"Samlet realisert tap på egenkapitalposisjoner i "&amp;TEXT(C1,"åååå")</f>
        <v>Samlet realisert tap på egenkapitalposisjoner i 2016</v>
      </c>
      <c r="C16" s="308"/>
      <c r="D16" s="308"/>
    </row>
    <row r="17" spans="2:4" x14ac:dyDescent="0.15">
      <c r="B17" s="256" t="str">
        <f>+"Samlet urealisert gevinst per "&amp;TEXT(C1,"dd.mm.ååå")</f>
        <v>Samlet urealisert gevinst per 31.12.2016</v>
      </c>
      <c r="C17" s="308">
        <v>174.7</v>
      </c>
      <c r="D17" s="308"/>
    </row>
    <row r="18" spans="2:4" x14ac:dyDescent="0.15">
      <c r="B18" s="251" t="s">
        <v>760</v>
      </c>
      <c r="C18" s="309">
        <v>174.7</v>
      </c>
      <c r="D18" s="309"/>
    </row>
    <row r="19" spans="2:4" x14ac:dyDescent="0.15">
      <c r="B19" s="251" t="s">
        <v>761</v>
      </c>
      <c r="C19" s="310">
        <v>0</v>
      </c>
      <c r="D19" s="310">
        <v>0</v>
      </c>
    </row>
    <row r="20" spans="2:4" x14ac:dyDescent="0.15">
      <c r="B20" s="256" t="str">
        <f>+"Samlet urealisert tap per "&amp;TEXT(C1,"dd.mm.ååå")</f>
        <v>Samlet urealisert tap per 31.12.2016</v>
      </c>
      <c r="C20" s="307">
        <v>0</v>
      </c>
      <c r="D20" s="307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36"/>
  <sheetViews>
    <sheetView workbookViewId="0">
      <selection activeCell="E1" sqref="E1"/>
    </sheetView>
  </sheetViews>
  <sheetFormatPr baseColWidth="10" defaultRowHeight="10.5" x14ac:dyDescent="0.15"/>
  <cols>
    <col min="1" max="1" width="4.5" style="85" customWidth="1"/>
    <col min="2" max="2" width="68.83203125" style="85" customWidth="1"/>
    <col min="3" max="5" width="16" style="85" customWidth="1"/>
    <col min="6" max="16384" width="12" style="85"/>
  </cols>
  <sheetData>
    <row r="1" spans="1:7" x14ac:dyDescent="0.15">
      <c r="A1" s="107" t="s">
        <v>392</v>
      </c>
      <c r="B1" s="107" t="s">
        <v>444</v>
      </c>
      <c r="E1" s="355">
        <f>+Innhold!D2</f>
        <v>42825</v>
      </c>
    </row>
    <row r="2" spans="1:7" x14ac:dyDescent="0.15">
      <c r="G2" s="182" t="s">
        <v>429</v>
      </c>
    </row>
    <row r="4" spans="1:7" x14ac:dyDescent="0.15">
      <c r="A4" s="311"/>
      <c r="B4" s="312"/>
      <c r="C4" s="78" t="s">
        <v>0</v>
      </c>
      <c r="D4" s="78" t="s">
        <v>1</v>
      </c>
      <c r="E4" s="78" t="s">
        <v>2</v>
      </c>
    </row>
    <row r="5" spans="1:7" ht="29.25" customHeight="1" x14ac:dyDescent="0.15">
      <c r="A5" s="313"/>
      <c r="B5" s="314"/>
      <c r="C5" s="315" t="s">
        <v>11</v>
      </c>
      <c r="D5" s="315"/>
      <c r="E5" s="315" t="s">
        <v>12</v>
      </c>
    </row>
    <row r="6" spans="1:7" ht="12.75" customHeight="1" x14ac:dyDescent="0.15">
      <c r="A6" s="313"/>
      <c r="B6" s="314"/>
      <c r="C6" s="315"/>
      <c r="D6" s="315"/>
      <c r="E6" s="315"/>
    </row>
    <row r="7" spans="1:7" x14ac:dyDescent="0.15">
      <c r="A7" s="313"/>
      <c r="B7" s="314"/>
      <c r="C7" s="78" t="s">
        <v>3</v>
      </c>
      <c r="D7" s="79" t="s">
        <v>4</v>
      </c>
      <c r="E7" s="78" t="s">
        <v>3</v>
      </c>
    </row>
    <row r="8" spans="1:7" x14ac:dyDescent="0.15">
      <c r="A8" s="94">
        <v>1</v>
      </c>
      <c r="B8" s="80" t="s">
        <v>13</v>
      </c>
      <c r="C8" s="86">
        <v>15520.2</v>
      </c>
      <c r="D8" s="87">
        <v>15452.1</v>
      </c>
      <c r="E8" s="86">
        <v>1241.5999999999999</v>
      </c>
    </row>
    <row r="9" spans="1:7" x14ac:dyDescent="0.15">
      <c r="A9" s="94">
        <v>2</v>
      </c>
      <c r="B9" s="81" t="s">
        <v>15</v>
      </c>
      <c r="C9" s="86">
        <v>15520.2</v>
      </c>
      <c r="D9" s="87">
        <v>15452.1</v>
      </c>
      <c r="E9" s="86">
        <v>1241.5999999999999</v>
      </c>
    </row>
    <row r="10" spans="1:7" x14ac:dyDescent="0.15">
      <c r="A10" s="94">
        <v>3</v>
      </c>
      <c r="B10" s="81" t="s">
        <v>105</v>
      </c>
      <c r="C10" s="86"/>
      <c r="D10" s="87"/>
      <c r="E10" s="86"/>
    </row>
    <row r="11" spans="1:7" x14ac:dyDescent="0.15">
      <c r="A11" s="94">
        <v>4</v>
      </c>
      <c r="B11" s="81" t="s">
        <v>104</v>
      </c>
      <c r="C11" s="86"/>
      <c r="D11" s="87"/>
      <c r="E11" s="86"/>
    </row>
    <row r="12" spans="1:7" x14ac:dyDescent="0.15">
      <c r="A12" s="94">
        <v>5</v>
      </c>
      <c r="B12" s="81" t="s">
        <v>109</v>
      </c>
      <c r="C12" s="86"/>
      <c r="D12" s="87"/>
      <c r="E12" s="86"/>
    </row>
    <row r="13" spans="1:7" x14ac:dyDescent="0.15">
      <c r="A13" s="94">
        <v>6</v>
      </c>
      <c r="B13" s="80" t="s">
        <v>16</v>
      </c>
      <c r="C13" s="86">
        <v>322.3</v>
      </c>
      <c r="D13" s="87">
        <v>348.7</v>
      </c>
      <c r="E13" s="86">
        <v>25.8</v>
      </c>
    </row>
    <row r="14" spans="1:7" x14ac:dyDescent="0.15">
      <c r="A14" s="94">
        <v>7</v>
      </c>
      <c r="B14" s="82" t="s">
        <v>140</v>
      </c>
      <c r="C14" s="86">
        <v>84.5</v>
      </c>
      <c r="D14" s="87">
        <v>85.2</v>
      </c>
      <c r="E14" s="86">
        <v>6.8</v>
      </c>
    </row>
    <row r="15" spans="1:7" x14ac:dyDescent="0.15">
      <c r="A15" s="94">
        <v>8</v>
      </c>
      <c r="B15" s="82" t="s">
        <v>106</v>
      </c>
      <c r="C15" s="86"/>
      <c r="D15" s="87"/>
      <c r="E15" s="86"/>
    </row>
    <row r="16" spans="1:7" x14ac:dyDescent="0.15">
      <c r="A16" s="94">
        <v>9</v>
      </c>
      <c r="B16" s="82" t="s">
        <v>15</v>
      </c>
      <c r="C16" s="86"/>
      <c r="D16" s="87"/>
      <c r="E16" s="86"/>
    </row>
    <row r="17" spans="1:5" x14ac:dyDescent="0.15">
      <c r="A17" s="94">
        <v>10</v>
      </c>
      <c r="B17" s="82" t="s">
        <v>17</v>
      </c>
      <c r="C17" s="86"/>
      <c r="D17" s="87"/>
      <c r="E17" s="86"/>
    </row>
    <row r="18" spans="1:5" x14ac:dyDescent="0.15">
      <c r="A18" s="94">
        <v>11</v>
      </c>
      <c r="B18" s="82" t="s">
        <v>111</v>
      </c>
      <c r="C18" s="86"/>
      <c r="D18" s="87"/>
      <c r="E18" s="86"/>
    </row>
    <row r="19" spans="1:5" x14ac:dyDescent="0.15">
      <c r="A19" s="94">
        <v>12</v>
      </c>
      <c r="B19" s="82" t="s">
        <v>107</v>
      </c>
      <c r="C19" s="86">
        <v>237.8</v>
      </c>
      <c r="D19" s="87">
        <v>263.5</v>
      </c>
      <c r="E19" s="86">
        <v>19</v>
      </c>
    </row>
    <row r="20" spans="1:5" x14ac:dyDescent="0.15">
      <c r="A20" s="94">
        <v>13</v>
      </c>
      <c r="B20" s="83" t="s">
        <v>22</v>
      </c>
      <c r="C20" s="86"/>
      <c r="D20" s="87"/>
      <c r="E20" s="86"/>
    </row>
    <row r="21" spans="1:5" x14ac:dyDescent="0.15">
      <c r="A21" s="94">
        <v>14</v>
      </c>
      <c r="B21" s="83" t="s">
        <v>25</v>
      </c>
      <c r="C21" s="86">
        <v>59.9</v>
      </c>
      <c r="D21" s="87">
        <v>62.4</v>
      </c>
      <c r="E21" s="86">
        <v>4.8</v>
      </c>
    </row>
    <row r="22" spans="1:5" x14ac:dyDescent="0.15">
      <c r="A22" s="94">
        <v>15</v>
      </c>
      <c r="B22" s="82" t="s">
        <v>14</v>
      </c>
      <c r="C22" s="86"/>
      <c r="D22" s="87"/>
      <c r="E22" s="86"/>
    </row>
    <row r="23" spans="1:5" x14ac:dyDescent="0.15">
      <c r="A23" s="94">
        <v>16</v>
      </c>
      <c r="B23" s="82" t="s">
        <v>27</v>
      </c>
      <c r="C23" s="86"/>
      <c r="D23" s="87"/>
      <c r="E23" s="86"/>
    </row>
    <row r="24" spans="1:5" x14ac:dyDescent="0.15">
      <c r="A24" s="94">
        <v>17</v>
      </c>
      <c r="B24" s="82" t="s">
        <v>137</v>
      </c>
      <c r="C24" s="86"/>
      <c r="D24" s="87"/>
      <c r="E24" s="86"/>
    </row>
    <row r="25" spans="1:5" x14ac:dyDescent="0.15">
      <c r="A25" s="94">
        <v>18</v>
      </c>
      <c r="B25" s="82" t="s">
        <v>26</v>
      </c>
      <c r="C25" s="86">
        <v>59.9</v>
      </c>
      <c r="D25" s="87">
        <v>62.4</v>
      </c>
      <c r="E25" s="86">
        <v>4.8</v>
      </c>
    </row>
    <row r="26" spans="1:5" x14ac:dyDescent="0.15">
      <c r="A26" s="94">
        <v>19</v>
      </c>
      <c r="B26" s="83" t="s">
        <v>21</v>
      </c>
      <c r="C26" s="86"/>
      <c r="D26" s="87"/>
      <c r="E26" s="86"/>
    </row>
    <row r="27" spans="1:5" x14ac:dyDescent="0.15">
      <c r="A27" s="94">
        <v>20</v>
      </c>
      <c r="B27" s="82" t="s">
        <v>15</v>
      </c>
      <c r="C27" s="86"/>
      <c r="D27" s="87"/>
      <c r="E27" s="86"/>
    </row>
    <row r="28" spans="1:5" x14ac:dyDescent="0.15">
      <c r="A28" s="94">
        <v>21</v>
      </c>
      <c r="B28" s="82" t="s">
        <v>108</v>
      </c>
      <c r="C28" s="86"/>
      <c r="D28" s="87"/>
      <c r="E28" s="86"/>
    </row>
    <row r="29" spans="1:5" x14ac:dyDescent="0.15">
      <c r="A29" s="94">
        <v>22</v>
      </c>
      <c r="B29" s="83" t="s">
        <v>110</v>
      </c>
      <c r="C29" s="86"/>
      <c r="D29" s="87"/>
      <c r="E29" s="86"/>
    </row>
    <row r="30" spans="1:5" x14ac:dyDescent="0.15">
      <c r="A30" s="94">
        <v>23</v>
      </c>
      <c r="B30" s="83" t="s">
        <v>20</v>
      </c>
      <c r="C30" s="86">
        <v>1289.7</v>
      </c>
      <c r="D30" s="87">
        <v>1283.5</v>
      </c>
      <c r="E30" s="86">
        <v>103.2</v>
      </c>
    </row>
    <row r="31" spans="1:5" x14ac:dyDescent="0.15">
      <c r="A31" s="94">
        <v>24</v>
      </c>
      <c r="B31" s="82" t="s">
        <v>24</v>
      </c>
      <c r="C31" s="86"/>
      <c r="D31" s="87"/>
      <c r="E31" s="86"/>
    </row>
    <row r="32" spans="1:5" x14ac:dyDescent="0.15">
      <c r="A32" s="94">
        <v>25</v>
      </c>
      <c r="B32" s="82" t="s">
        <v>15</v>
      </c>
      <c r="C32" s="86">
        <v>1289.7</v>
      </c>
      <c r="D32" s="87">
        <v>1283.5</v>
      </c>
      <c r="E32" s="86">
        <v>103.2</v>
      </c>
    </row>
    <row r="33" spans="1:5" x14ac:dyDescent="0.15">
      <c r="A33" s="94">
        <v>26</v>
      </c>
      <c r="B33" s="82" t="s">
        <v>23</v>
      </c>
      <c r="C33" s="86"/>
      <c r="D33" s="87"/>
      <c r="E33" s="86"/>
    </row>
    <row r="34" spans="1:5" x14ac:dyDescent="0.15">
      <c r="A34" s="94">
        <v>27</v>
      </c>
      <c r="B34" s="83" t="s">
        <v>19</v>
      </c>
      <c r="C34" s="86">
        <v>550</v>
      </c>
      <c r="D34" s="87">
        <v>550</v>
      </c>
      <c r="E34" s="86">
        <v>44</v>
      </c>
    </row>
    <row r="35" spans="1:5" x14ac:dyDescent="0.15">
      <c r="A35" s="94">
        <v>28</v>
      </c>
      <c r="B35" s="83" t="s">
        <v>18</v>
      </c>
      <c r="C35" s="86"/>
      <c r="D35" s="87"/>
      <c r="E35" s="86"/>
    </row>
    <row r="36" spans="1:5" x14ac:dyDescent="0.15">
      <c r="A36" s="94">
        <v>29</v>
      </c>
      <c r="B36" s="84" t="s">
        <v>138</v>
      </c>
      <c r="C36" s="88">
        <v>17742.099999999999</v>
      </c>
      <c r="D36" s="89">
        <v>17696.7</v>
      </c>
      <c r="E36" s="88">
        <v>1419.4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E17" sqref="E17"/>
    </sheetView>
  </sheetViews>
  <sheetFormatPr baseColWidth="10" defaultRowHeight="10.5" x14ac:dyDescent="0.15"/>
  <cols>
    <col min="1" max="1" width="4.33203125" style="85" customWidth="1"/>
    <col min="2" max="2" width="56.5" style="85" customWidth="1"/>
    <col min="3" max="6" width="16" style="85" customWidth="1"/>
    <col min="7" max="7" width="17" style="85" customWidth="1"/>
    <col min="8" max="9" width="16" style="85" customWidth="1"/>
    <col min="10" max="16384" width="12" style="85"/>
  </cols>
  <sheetData>
    <row r="1" spans="1:9" x14ac:dyDescent="0.15">
      <c r="A1" s="107" t="s">
        <v>393</v>
      </c>
      <c r="B1" s="107" t="s">
        <v>443</v>
      </c>
    </row>
    <row r="2" spans="1:9" x14ac:dyDescent="0.15">
      <c r="H2" s="182" t="s">
        <v>429</v>
      </c>
    </row>
    <row r="4" spans="1:9" x14ac:dyDescent="0.15">
      <c r="B4" s="311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  <c r="I4" s="94" t="s">
        <v>8</v>
      </c>
    </row>
    <row r="5" spans="1:9" ht="12" customHeight="1" x14ac:dyDescent="0.15">
      <c r="B5" s="313"/>
      <c r="C5" s="316" t="s">
        <v>52</v>
      </c>
      <c r="D5" s="316" t="s">
        <v>53</v>
      </c>
      <c r="E5" s="316" t="s">
        <v>59</v>
      </c>
      <c r="F5" s="316"/>
      <c r="G5" s="316"/>
      <c r="H5" s="316"/>
      <c r="I5" s="316"/>
    </row>
    <row r="6" spans="1:9" ht="42" x14ac:dyDescent="0.15">
      <c r="B6" s="313"/>
      <c r="C6" s="316"/>
      <c r="D6" s="316"/>
      <c r="E6" s="79" t="s">
        <v>54</v>
      </c>
      <c r="F6" s="79" t="s">
        <v>55</v>
      </c>
      <c r="G6" s="79" t="s">
        <v>56</v>
      </c>
      <c r="H6" s="79" t="s">
        <v>57</v>
      </c>
      <c r="I6" s="79" t="s">
        <v>58</v>
      </c>
    </row>
    <row r="7" spans="1:9" ht="10.5" customHeight="1" x14ac:dyDescent="0.15">
      <c r="B7" s="113" t="s">
        <v>28</v>
      </c>
      <c r="C7" s="111"/>
      <c r="D7" s="111"/>
      <c r="E7" s="111"/>
      <c r="F7" s="111"/>
      <c r="G7" s="111"/>
      <c r="H7" s="111"/>
      <c r="I7" s="111"/>
    </row>
    <row r="8" spans="1:9" ht="10.5" customHeight="1" x14ac:dyDescent="0.15">
      <c r="B8" s="110" t="s">
        <v>32</v>
      </c>
      <c r="C8" s="112">
        <v>311.89999999999998</v>
      </c>
      <c r="D8" s="111">
        <v>311.89999999999998</v>
      </c>
      <c r="E8" s="112">
        <v>311.89999999999998</v>
      </c>
      <c r="F8" s="112"/>
      <c r="G8" s="112"/>
      <c r="H8" s="112"/>
      <c r="I8" s="112"/>
    </row>
    <row r="9" spans="1:9" ht="10.5" customHeight="1" x14ac:dyDescent="0.15">
      <c r="B9" s="110" t="s">
        <v>33</v>
      </c>
      <c r="C9" s="112">
        <v>9.5</v>
      </c>
      <c r="D9" s="111">
        <v>9.5</v>
      </c>
      <c r="E9" s="112">
        <v>9.5</v>
      </c>
      <c r="F9" s="112"/>
      <c r="G9" s="112"/>
      <c r="H9" s="112"/>
      <c r="I9" s="112"/>
    </row>
    <row r="10" spans="1:9" ht="10.5" customHeight="1" x14ac:dyDescent="0.15">
      <c r="B10" s="110" t="s">
        <v>34</v>
      </c>
      <c r="C10" s="112">
        <v>29695.7</v>
      </c>
      <c r="D10" s="111">
        <v>29695.7</v>
      </c>
      <c r="E10" s="112">
        <v>29695.7</v>
      </c>
      <c r="F10" s="112"/>
      <c r="G10" s="112"/>
      <c r="H10" s="112"/>
      <c r="I10" s="112"/>
    </row>
    <row r="11" spans="1:9" ht="10.5" customHeight="1" x14ac:dyDescent="0.15">
      <c r="B11" s="110" t="s">
        <v>35</v>
      </c>
      <c r="C11" s="112">
        <v>4285.1000000000004</v>
      </c>
      <c r="D11" s="111">
        <v>4285.1000000000004</v>
      </c>
      <c r="E11" s="112">
        <v>4285.1000000000004</v>
      </c>
      <c r="F11" s="112"/>
      <c r="G11" s="112"/>
      <c r="H11" s="112"/>
      <c r="I11" s="112"/>
    </row>
    <row r="12" spans="1:9" ht="10.5" customHeight="1" x14ac:dyDescent="0.15">
      <c r="B12" s="110" t="s">
        <v>36</v>
      </c>
      <c r="C12" s="112">
        <v>460.1</v>
      </c>
      <c r="D12" s="111">
        <v>460.1</v>
      </c>
      <c r="E12" s="112">
        <v>460.1</v>
      </c>
      <c r="F12" s="112"/>
      <c r="G12" s="112"/>
      <c r="H12" s="112"/>
      <c r="I12" s="112"/>
    </row>
    <row r="13" spans="1:9" ht="10.5" customHeight="1" x14ac:dyDescent="0.15">
      <c r="B13" s="110" t="s">
        <v>37</v>
      </c>
      <c r="C13" s="112">
        <v>369.6</v>
      </c>
      <c r="D13" s="111">
        <v>369.6</v>
      </c>
      <c r="E13" s="112"/>
      <c r="F13" s="112">
        <v>369.6</v>
      </c>
      <c r="G13" s="112"/>
      <c r="H13" s="112"/>
      <c r="I13" s="112"/>
    </row>
    <row r="14" spans="1:9" ht="10.5" customHeight="1" x14ac:dyDescent="0.15">
      <c r="B14" s="110" t="s">
        <v>38</v>
      </c>
      <c r="C14" s="112">
        <v>205.4</v>
      </c>
      <c r="D14" s="111">
        <v>205.4</v>
      </c>
      <c r="E14" s="112">
        <v>205.4</v>
      </c>
      <c r="F14" s="112"/>
      <c r="G14" s="112"/>
      <c r="H14" s="112"/>
      <c r="I14" s="112"/>
    </row>
    <row r="15" spans="1:9" ht="10.5" customHeight="1" x14ac:dyDescent="0.15">
      <c r="B15" s="110" t="s">
        <v>39</v>
      </c>
      <c r="C15" s="112">
        <v>284.3</v>
      </c>
      <c r="D15" s="111">
        <v>284.3</v>
      </c>
      <c r="E15" s="112">
        <v>284.3</v>
      </c>
      <c r="F15" s="112"/>
      <c r="G15" s="112"/>
      <c r="H15" s="112"/>
      <c r="I15" s="112"/>
    </row>
    <row r="16" spans="1:9" ht="10.5" customHeight="1" x14ac:dyDescent="0.15">
      <c r="B16" s="110" t="s">
        <v>40</v>
      </c>
      <c r="C16" s="112">
        <v>131.5</v>
      </c>
      <c r="D16" s="111">
        <v>131.5</v>
      </c>
      <c r="E16" s="112">
        <v>131.5</v>
      </c>
      <c r="F16" s="112"/>
      <c r="G16" s="112"/>
      <c r="H16" s="112"/>
      <c r="I16" s="112"/>
    </row>
    <row r="17" spans="2:9" ht="10.5" customHeight="1" x14ac:dyDescent="0.15">
      <c r="B17" s="110" t="s">
        <v>41</v>
      </c>
      <c r="C17" s="112">
        <v>27</v>
      </c>
      <c r="D17" s="111">
        <v>27</v>
      </c>
      <c r="E17" s="112">
        <v>27</v>
      </c>
      <c r="F17" s="112"/>
      <c r="G17" s="112"/>
      <c r="H17" s="112"/>
      <c r="I17" s="112"/>
    </row>
    <row r="18" spans="2:9" ht="10.5" customHeight="1" x14ac:dyDescent="0.15">
      <c r="B18" s="110" t="s">
        <v>42</v>
      </c>
      <c r="C18" s="112">
        <v>14.7</v>
      </c>
      <c r="D18" s="111">
        <v>14.7</v>
      </c>
      <c r="E18" s="112">
        <v>14.7</v>
      </c>
      <c r="F18" s="112"/>
      <c r="G18" s="112"/>
      <c r="H18" s="112"/>
      <c r="I18" s="112"/>
    </row>
    <row r="19" spans="2:9" ht="10.5" customHeight="1" x14ac:dyDescent="0.15">
      <c r="B19" s="113" t="s">
        <v>30</v>
      </c>
      <c r="C19" s="114">
        <v>35794.699999999997</v>
      </c>
      <c r="D19" s="114">
        <v>35794.699999999997</v>
      </c>
      <c r="E19" s="114">
        <v>35425.1</v>
      </c>
      <c r="F19" s="114">
        <v>369.6</v>
      </c>
      <c r="G19" s="114"/>
      <c r="H19" s="114"/>
      <c r="I19" s="114"/>
    </row>
    <row r="20" spans="2:9" ht="10.5" customHeight="1" x14ac:dyDescent="0.15">
      <c r="B20" s="117"/>
      <c r="C20" s="118"/>
      <c r="D20" s="118"/>
      <c r="E20" s="118"/>
      <c r="F20" s="118"/>
      <c r="G20" s="118"/>
      <c r="H20" s="118"/>
      <c r="I20" s="118"/>
    </row>
    <row r="21" spans="2:9" ht="10.5" customHeight="1" x14ac:dyDescent="0.15">
      <c r="B21" s="113" t="s">
        <v>29</v>
      </c>
      <c r="C21" s="111"/>
      <c r="D21" s="111"/>
      <c r="E21" s="111"/>
      <c r="F21" s="111"/>
      <c r="G21" s="111"/>
      <c r="H21" s="111"/>
      <c r="I21" s="111"/>
    </row>
    <row r="22" spans="2:9" ht="10.5" customHeight="1" x14ac:dyDescent="0.15">
      <c r="B22" s="110" t="s">
        <v>43</v>
      </c>
      <c r="C22" s="112">
        <v>90.2</v>
      </c>
      <c r="D22" s="111">
        <v>90.2</v>
      </c>
      <c r="E22" s="112"/>
      <c r="F22" s="112"/>
      <c r="G22" s="112"/>
      <c r="H22" s="112"/>
      <c r="I22" s="112">
        <v>90.2</v>
      </c>
    </row>
    <row r="23" spans="2:9" ht="10.5" customHeight="1" x14ac:dyDescent="0.15">
      <c r="B23" s="110" t="s">
        <v>44</v>
      </c>
      <c r="C23" s="112">
        <v>13887.4</v>
      </c>
      <c r="D23" s="111">
        <v>13887.4</v>
      </c>
      <c r="E23" s="112"/>
      <c r="F23" s="112"/>
      <c r="G23" s="112"/>
      <c r="H23" s="112"/>
      <c r="I23" s="112">
        <v>13887.4</v>
      </c>
    </row>
    <row r="24" spans="2:9" ht="10.5" customHeight="1" x14ac:dyDescent="0.15">
      <c r="B24" s="110" t="s">
        <v>37</v>
      </c>
      <c r="C24" s="112">
        <v>47.5</v>
      </c>
      <c r="D24" s="111">
        <v>47.5</v>
      </c>
      <c r="E24" s="112"/>
      <c r="F24" s="112"/>
      <c r="G24" s="112"/>
      <c r="H24" s="112"/>
      <c r="I24" s="112">
        <v>47.5</v>
      </c>
    </row>
    <row r="25" spans="2:9" ht="10.5" customHeight="1" x14ac:dyDescent="0.15">
      <c r="B25" s="110" t="s">
        <v>45</v>
      </c>
      <c r="C25" s="112">
        <v>17614.5</v>
      </c>
      <c r="D25" s="111">
        <v>17614.5</v>
      </c>
      <c r="E25" s="112"/>
      <c r="F25" s="112"/>
      <c r="G25" s="112"/>
      <c r="H25" s="112"/>
      <c r="I25" s="112">
        <v>17614.5</v>
      </c>
    </row>
    <row r="26" spans="2:9" ht="10.5" customHeight="1" x14ac:dyDescent="0.15">
      <c r="B26" s="110" t="s">
        <v>46</v>
      </c>
      <c r="C26" s="112">
        <v>88.1</v>
      </c>
      <c r="D26" s="111">
        <v>88.1</v>
      </c>
      <c r="E26" s="112"/>
      <c r="F26" s="112"/>
      <c r="G26" s="112"/>
      <c r="H26" s="112"/>
      <c r="I26" s="112">
        <v>88.1</v>
      </c>
    </row>
    <row r="27" spans="2:9" ht="10.5" customHeight="1" x14ac:dyDescent="0.15">
      <c r="B27" s="110" t="s">
        <v>47</v>
      </c>
      <c r="C27" s="112">
        <v>95.6</v>
      </c>
      <c r="D27" s="111">
        <v>95.6</v>
      </c>
      <c r="E27" s="112"/>
      <c r="F27" s="112"/>
      <c r="G27" s="112"/>
      <c r="H27" s="112"/>
      <c r="I27" s="112">
        <v>95.6</v>
      </c>
    </row>
    <row r="28" spans="2:9" ht="10.5" customHeight="1" x14ac:dyDescent="0.15">
      <c r="B28" s="110" t="s">
        <v>48</v>
      </c>
      <c r="C28" s="112">
        <v>30.5</v>
      </c>
      <c r="D28" s="111">
        <v>30.5</v>
      </c>
      <c r="E28" s="112"/>
      <c r="F28" s="112"/>
      <c r="G28" s="112"/>
      <c r="H28" s="112"/>
      <c r="I28" s="112">
        <v>30.5</v>
      </c>
    </row>
    <row r="29" spans="2:9" ht="10.5" customHeight="1" x14ac:dyDescent="0.15">
      <c r="B29" s="110" t="s">
        <v>49</v>
      </c>
      <c r="C29" s="112">
        <v>38.6</v>
      </c>
      <c r="D29" s="111">
        <v>38.6</v>
      </c>
      <c r="E29" s="112"/>
      <c r="F29" s="112"/>
      <c r="G29" s="112"/>
      <c r="H29" s="112"/>
      <c r="I29" s="112">
        <v>38.6</v>
      </c>
    </row>
    <row r="30" spans="2:9" ht="10.5" customHeight="1" x14ac:dyDescent="0.15">
      <c r="B30" s="110" t="s">
        <v>50</v>
      </c>
      <c r="C30" s="112">
        <v>22.7</v>
      </c>
      <c r="D30" s="111">
        <v>22.7</v>
      </c>
      <c r="E30" s="112"/>
      <c r="F30" s="112"/>
      <c r="G30" s="112"/>
      <c r="H30" s="112"/>
      <c r="I30" s="112">
        <v>22.7</v>
      </c>
    </row>
    <row r="31" spans="2:9" ht="10.5" customHeight="1" x14ac:dyDescent="0.15">
      <c r="B31" s="110" t="s">
        <v>51</v>
      </c>
      <c r="C31" s="112">
        <v>703.5</v>
      </c>
      <c r="D31" s="111">
        <v>703.5</v>
      </c>
      <c r="E31" s="112"/>
      <c r="F31" s="112"/>
      <c r="G31" s="112"/>
      <c r="H31" s="112"/>
      <c r="I31" s="112">
        <v>703.5</v>
      </c>
    </row>
    <row r="32" spans="2:9" ht="10.5" customHeight="1" x14ac:dyDescent="0.15">
      <c r="B32" s="113" t="s">
        <v>31</v>
      </c>
      <c r="C32" s="114">
        <v>32618.7</v>
      </c>
      <c r="D32" s="114">
        <v>32618.7</v>
      </c>
      <c r="E32" s="114"/>
      <c r="F32" s="114"/>
      <c r="G32" s="114"/>
      <c r="H32" s="114"/>
      <c r="I32" s="114">
        <v>32618.7</v>
      </c>
    </row>
    <row r="33" spans="2:9" x14ac:dyDescent="0.15">
      <c r="B33" s="115"/>
      <c r="C33" s="116"/>
      <c r="D33" s="116"/>
      <c r="E33" s="116"/>
      <c r="F33" s="116"/>
      <c r="G33" s="116"/>
      <c r="H33" s="116"/>
      <c r="I33" s="116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A4" sqref="A4:B6"/>
    </sheetView>
  </sheetViews>
  <sheetFormatPr baseColWidth="10" defaultRowHeight="10.5" outlineLevelRow="1" x14ac:dyDescent="0.15"/>
  <cols>
    <col min="1" max="1" width="4.1640625" style="85" customWidth="1"/>
    <col min="2" max="2" width="49" style="85" customWidth="1"/>
    <col min="3" max="7" width="17.1640625" style="85" customWidth="1"/>
    <col min="8" max="16384" width="12" style="85"/>
  </cols>
  <sheetData>
    <row r="1" spans="1:7" x14ac:dyDescent="0.15">
      <c r="A1" s="107" t="s">
        <v>395</v>
      </c>
      <c r="B1" s="107" t="s">
        <v>445</v>
      </c>
    </row>
    <row r="2" spans="1:7" x14ac:dyDescent="0.15">
      <c r="G2" s="182" t="s">
        <v>429</v>
      </c>
    </row>
    <row r="4" spans="1:7" x14ac:dyDescent="0.15">
      <c r="A4" s="311"/>
      <c r="B4" s="312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</row>
    <row r="5" spans="1:7" x14ac:dyDescent="0.15">
      <c r="A5" s="313"/>
      <c r="B5" s="314"/>
      <c r="C5" s="316" t="s">
        <v>60</v>
      </c>
      <c r="D5" s="316" t="s">
        <v>65</v>
      </c>
      <c r="E5" s="316"/>
      <c r="F5" s="316"/>
      <c r="G5" s="316"/>
    </row>
    <row r="6" spans="1:7" ht="21" x14ac:dyDescent="0.15">
      <c r="A6" s="313"/>
      <c r="B6" s="314"/>
      <c r="C6" s="316"/>
      <c r="D6" s="120" t="s">
        <v>61</v>
      </c>
      <c r="E6" s="120" t="s">
        <v>63</v>
      </c>
      <c r="F6" s="120" t="s">
        <v>62</v>
      </c>
      <c r="G6" s="120" t="s">
        <v>64</v>
      </c>
    </row>
    <row r="7" spans="1:7" ht="21" x14ac:dyDescent="0.15">
      <c r="A7" s="122">
        <v>1</v>
      </c>
      <c r="B7" s="84" t="s">
        <v>76</v>
      </c>
      <c r="C7" s="88">
        <v>35794.699999999997</v>
      </c>
      <c r="D7" s="88">
        <v>35425.1</v>
      </c>
      <c r="E7" s="88">
        <v>369.6</v>
      </c>
      <c r="F7" s="88"/>
      <c r="G7" s="88"/>
    </row>
    <row r="8" spans="1:7" ht="21" x14ac:dyDescent="0.15">
      <c r="A8" s="94">
        <v>2</v>
      </c>
      <c r="B8" s="83" t="s">
        <v>77</v>
      </c>
      <c r="C8" s="86"/>
      <c r="D8" s="86"/>
      <c r="E8" s="86"/>
      <c r="F8" s="86"/>
      <c r="G8" s="86"/>
    </row>
    <row r="9" spans="1:7" ht="21" x14ac:dyDescent="0.15">
      <c r="A9" s="94">
        <v>3</v>
      </c>
      <c r="B9" s="83" t="s">
        <v>83</v>
      </c>
      <c r="C9" s="86">
        <v>35794.699999999997</v>
      </c>
      <c r="D9" s="86">
        <v>35425.1</v>
      </c>
      <c r="E9" s="86">
        <v>369.6</v>
      </c>
      <c r="F9" s="86"/>
      <c r="G9" s="86"/>
    </row>
    <row r="10" spans="1:7" x14ac:dyDescent="0.15">
      <c r="A10" s="94">
        <v>4</v>
      </c>
      <c r="B10" s="83" t="s">
        <v>78</v>
      </c>
      <c r="C10" s="86">
        <v>1961.4</v>
      </c>
      <c r="D10" s="86">
        <v>824.1</v>
      </c>
      <c r="E10" s="86"/>
      <c r="F10" s="86">
        <v>72.599999999999994</v>
      </c>
      <c r="G10" s="86"/>
    </row>
    <row r="11" spans="1:7" x14ac:dyDescent="0.15">
      <c r="A11" s="94">
        <v>5</v>
      </c>
      <c r="B11" s="121" t="s">
        <v>79</v>
      </c>
      <c r="C11" s="86"/>
      <c r="D11" s="86"/>
      <c r="E11" s="86"/>
      <c r="F11" s="86"/>
      <c r="G11" s="86"/>
    </row>
    <row r="12" spans="1:7" ht="21" x14ac:dyDescent="0.15">
      <c r="A12" s="94">
        <v>6</v>
      </c>
      <c r="B12" s="121" t="s">
        <v>80</v>
      </c>
      <c r="C12" s="86">
        <v>56.4</v>
      </c>
      <c r="D12" s="86"/>
      <c r="E12" s="86">
        <v>56.4</v>
      </c>
      <c r="F12" s="86"/>
      <c r="G12" s="86"/>
    </row>
    <row r="13" spans="1:7" hidden="1" outlineLevel="1" x14ac:dyDescent="0.15">
      <c r="A13" s="94">
        <v>7</v>
      </c>
      <c r="B13" s="121" t="s">
        <v>84</v>
      </c>
      <c r="C13" s="86"/>
      <c r="D13" s="86"/>
      <c r="E13" s="86"/>
      <c r="F13" s="86"/>
      <c r="G13" s="86"/>
    </row>
    <row r="14" spans="1:7" hidden="1" outlineLevel="1" x14ac:dyDescent="0.15">
      <c r="A14" s="94">
        <v>8</v>
      </c>
      <c r="B14" s="121" t="s">
        <v>81</v>
      </c>
      <c r="C14" s="86"/>
      <c r="D14" s="86"/>
      <c r="E14" s="86"/>
      <c r="F14" s="86"/>
      <c r="G14" s="86"/>
    </row>
    <row r="15" spans="1:7" hidden="1" outlineLevel="1" x14ac:dyDescent="0.15">
      <c r="A15" s="94">
        <v>9</v>
      </c>
      <c r="B15" s="109"/>
      <c r="C15" s="86"/>
      <c r="D15" s="86"/>
      <c r="E15" s="86"/>
      <c r="F15" s="86"/>
      <c r="G15" s="86"/>
    </row>
    <row r="16" spans="1:7" ht="21" collapsed="1" x14ac:dyDescent="0.15">
      <c r="A16" s="122">
        <v>10</v>
      </c>
      <c r="B16" s="84" t="s">
        <v>82</v>
      </c>
      <c r="C16" s="88">
        <v>37812.5</v>
      </c>
      <c r="D16" s="88">
        <v>36249.199999999997</v>
      </c>
      <c r="E16" s="88">
        <v>426</v>
      </c>
      <c r="F16" s="88">
        <v>72.599999999999994</v>
      </c>
      <c r="G16" s="88"/>
    </row>
    <row r="19" spans="4:7" x14ac:dyDescent="0.15">
      <c r="D19" s="119"/>
      <c r="E19" s="119"/>
      <c r="F19" s="119"/>
      <c r="G19" s="119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</row>
    <row r="2" spans="1:10" x14ac:dyDescent="0.15">
      <c r="A2" s="32"/>
      <c r="J2" s="182" t="s">
        <v>429</v>
      </c>
    </row>
    <row r="3" spans="1:10" x14ac:dyDescent="0.15">
      <c r="A3" s="319" t="s">
        <v>142</v>
      </c>
      <c r="B3" s="319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19"/>
      <c r="B4" s="319"/>
      <c r="C4" s="321" t="s">
        <v>143</v>
      </c>
      <c r="D4" s="321"/>
      <c r="E4" s="321" t="s">
        <v>144</v>
      </c>
      <c r="F4" s="321" t="s">
        <v>145</v>
      </c>
      <c r="G4" s="322" t="s">
        <v>146</v>
      </c>
      <c r="H4" s="322" t="s">
        <v>147</v>
      </c>
      <c r="I4" s="4" t="s">
        <v>148</v>
      </c>
    </row>
    <row r="5" spans="1:10" x14ac:dyDescent="0.15">
      <c r="A5" s="319"/>
      <c r="B5" s="319"/>
      <c r="C5" s="321" t="s">
        <v>149</v>
      </c>
      <c r="D5" s="321" t="s">
        <v>150</v>
      </c>
      <c r="E5" s="321"/>
      <c r="F5" s="321"/>
      <c r="G5" s="322"/>
      <c r="H5" s="322"/>
      <c r="I5" s="317" t="s">
        <v>468</v>
      </c>
    </row>
    <row r="6" spans="1:10" x14ac:dyDescent="0.15">
      <c r="A6" s="320"/>
      <c r="B6" s="320"/>
      <c r="C6" s="317"/>
      <c r="D6" s="317"/>
      <c r="E6" s="317"/>
      <c r="F6" s="317"/>
      <c r="G6" s="323"/>
      <c r="H6" s="323"/>
      <c r="I6" s="318"/>
    </row>
    <row r="7" spans="1:10" x14ac:dyDescent="0.15">
      <c r="A7" s="1">
        <v>1</v>
      </c>
      <c r="B7" s="5" t="s">
        <v>74</v>
      </c>
      <c r="C7" s="33"/>
      <c r="D7" s="33">
        <v>498.28</v>
      </c>
      <c r="E7" s="33"/>
      <c r="F7" s="33"/>
      <c r="G7" s="33"/>
      <c r="H7" s="33"/>
      <c r="I7" s="33">
        <v>498.28</v>
      </c>
    </row>
    <row r="8" spans="1:10" ht="31.5" x14ac:dyDescent="0.15">
      <c r="A8" s="1">
        <v>2</v>
      </c>
      <c r="B8" s="5" t="s">
        <v>151</v>
      </c>
      <c r="C8" s="33"/>
      <c r="D8" s="33">
        <v>813.78499999999997</v>
      </c>
      <c r="E8" s="33"/>
      <c r="F8" s="33"/>
      <c r="G8" s="33"/>
      <c r="H8" s="33"/>
      <c r="I8" s="33">
        <v>813.78499999999997</v>
      </c>
    </row>
    <row r="9" spans="1:10" x14ac:dyDescent="0.15">
      <c r="A9" s="1">
        <v>3</v>
      </c>
      <c r="B9" s="5" t="s">
        <v>152</v>
      </c>
      <c r="C9" s="33"/>
      <c r="D9" s="33">
        <v>390.78</v>
      </c>
      <c r="E9" s="33"/>
      <c r="F9" s="33"/>
      <c r="G9" s="33"/>
      <c r="H9" s="33"/>
      <c r="I9" s="33">
        <v>390.78</v>
      </c>
    </row>
    <row r="10" spans="1:10" x14ac:dyDescent="0.15">
      <c r="A10" s="1">
        <v>4</v>
      </c>
      <c r="B10" s="5" t="s">
        <v>75</v>
      </c>
      <c r="C10" s="33"/>
      <c r="D10" s="33">
        <v>220.38800000000001</v>
      </c>
      <c r="E10" s="33"/>
      <c r="F10" s="33"/>
      <c r="G10" s="33"/>
      <c r="H10" s="33"/>
      <c r="I10" s="33">
        <v>220.38800000000001</v>
      </c>
    </row>
    <row r="11" spans="1:10" x14ac:dyDescent="0.15">
      <c r="A11" s="1">
        <v>5</v>
      </c>
      <c r="B11" s="5" t="s">
        <v>153</v>
      </c>
      <c r="C11" s="33"/>
      <c r="D11" s="33"/>
      <c r="E11" s="33"/>
      <c r="F11" s="33"/>
      <c r="G11" s="33"/>
      <c r="H11" s="33"/>
      <c r="I11" s="33">
        <v>0</v>
      </c>
    </row>
    <row r="12" spans="1:10" x14ac:dyDescent="0.15">
      <c r="A12" s="1">
        <v>6</v>
      </c>
      <c r="B12" s="5" t="s">
        <v>73</v>
      </c>
      <c r="C12" s="33"/>
      <c r="D12" s="33">
        <v>953.053</v>
      </c>
      <c r="E12" s="33"/>
      <c r="F12" s="33"/>
      <c r="G12" s="33"/>
      <c r="H12" s="33"/>
      <c r="I12" s="33">
        <v>953.053</v>
      </c>
    </row>
    <row r="13" spans="1:10" x14ac:dyDescent="0.15">
      <c r="A13" s="1">
        <v>7</v>
      </c>
      <c r="B13" s="5" t="s">
        <v>72</v>
      </c>
      <c r="C13" s="33"/>
      <c r="D13" s="33">
        <v>557.46400000000006</v>
      </c>
      <c r="E13" s="33"/>
      <c r="F13" s="33"/>
      <c r="G13" s="33"/>
      <c r="H13" s="33"/>
      <c r="I13" s="33">
        <v>557.46400000000006</v>
      </c>
    </row>
    <row r="14" spans="1:10" x14ac:dyDescent="0.15">
      <c r="A14" s="1">
        <v>8</v>
      </c>
      <c r="B14" s="6" t="s">
        <v>154</v>
      </c>
      <c r="C14" s="33"/>
      <c r="D14" s="33">
        <v>557.46400000000006</v>
      </c>
      <c r="E14" s="33"/>
      <c r="F14" s="33"/>
      <c r="G14" s="33"/>
      <c r="H14" s="33"/>
      <c r="I14" s="33">
        <v>557.46400000000006</v>
      </c>
    </row>
    <row r="15" spans="1:10" x14ac:dyDescent="0.15">
      <c r="A15" s="1">
        <v>9</v>
      </c>
      <c r="B15" s="5" t="s">
        <v>71</v>
      </c>
      <c r="C15" s="33"/>
      <c r="D15" s="33">
        <v>2129.5720000000001</v>
      </c>
      <c r="E15" s="33"/>
      <c r="F15" s="33">
        <v>3.3690000000000002</v>
      </c>
      <c r="G15" s="33"/>
      <c r="H15" s="33"/>
      <c r="I15" s="33">
        <v>2126.203</v>
      </c>
    </row>
    <row r="16" spans="1:10" x14ac:dyDescent="0.15">
      <c r="A16" s="1">
        <v>10</v>
      </c>
      <c r="B16" s="6" t="s">
        <v>154</v>
      </c>
      <c r="C16" s="33"/>
      <c r="D16" s="33">
        <v>110.175</v>
      </c>
      <c r="E16" s="33"/>
      <c r="F16" s="33"/>
      <c r="G16" s="33"/>
      <c r="H16" s="33"/>
      <c r="I16" s="33">
        <v>110.175</v>
      </c>
    </row>
    <row r="17" spans="1:9" ht="21" x14ac:dyDescent="0.15">
      <c r="A17" s="1">
        <v>11</v>
      </c>
      <c r="B17" s="5" t="s">
        <v>103</v>
      </c>
      <c r="C17" s="33"/>
      <c r="D17" s="33">
        <v>28715.319</v>
      </c>
      <c r="E17" s="34"/>
      <c r="F17" s="33">
        <v>36.954999999999998</v>
      </c>
      <c r="G17" s="33"/>
      <c r="H17" s="33"/>
      <c r="I17" s="33">
        <v>28678.364000000001</v>
      </c>
    </row>
    <row r="18" spans="1:9" x14ac:dyDescent="0.15">
      <c r="A18" s="1">
        <v>12</v>
      </c>
      <c r="B18" s="6" t="s">
        <v>154</v>
      </c>
      <c r="C18" s="33"/>
      <c r="D18" s="33">
        <v>3632.08</v>
      </c>
      <c r="E18" s="33"/>
      <c r="F18" s="33"/>
      <c r="G18" s="33"/>
      <c r="H18" s="33"/>
      <c r="I18" s="33">
        <v>3632.08</v>
      </c>
    </row>
    <row r="19" spans="1:9" x14ac:dyDescent="0.15">
      <c r="A19" s="1">
        <v>13</v>
      </c>
      <c r="B19" s="5" t="s">
        <v>69</v>
      </c>
      <c r="C19" s="33">
        <v>203.34299999999999</v>
      </c>
      <c r="D19" s="33"/>
      <c r="E19" s="33">
        <v>67.233000000000004</v>
      </c>
      <c r="F19" s="33"/>
      <c r="G19" s="33"/>
      <c r="H19" s="33"/>
      <c r="I19" s="33">
        <v>136.11000000000001</v>
      </c>
    </row>
    <row r="20" spans="1:9" x14ac:dyDescent="0.15">
      <c r="A20" s="1">
        <v>14</v>
      </c>
      <c r="B20" s="5" t="s">
        <v>155</v>
      </c>
      <c r="C20" s="33"/>
      <c r="D20" s="33"/>
      <c r="E20" s="33"/>
      <c r="F20" s="33"/>
      <c r="G20" s="33"/>
      <c r="H20" s="33"/>
      <c r="I20" s="33">
        <v>0</v>
      </c>
    </row>
    <row r="21" spans="1:9" x14ac:dyDescent="0.15">
      <c r="A21" s="1">
        <v>15</v>
      </c>
      <c r="B21" s="5" t="s">
        <v>156</v>
      </c>
      <c r="C21" s="33"/>
      <c r="D21" s="33">
        <v>2322.623</v>
      </c>
      <c r="E21" s="35"/>
      <c r="F21" s="35"/>
      <c r="G21" s="35"/>
      <c r="H21" s="35"/>
      <c r="I21" s="33">
        <v>2322.623</v>
      </c>
    </row>
    <row r="22" spans="1:9" ht="21" x14ac:dyDescent="0.15">
      <c r="A22" s="1">
        <v>16</v>
      </c>
      <c r="B22" s="5" t="s">
        <v>157</v>
      </c>
      <c r="C22" s="33"/>
      <c r="D22" s="33"/>
      <c r="E22" s="35"/>
      <c r="F22" s="35"/>
      <c r="G22" s="35"/>
      <c r="H22" s="35"/>
      <c r="I22" s="33">
        <v>0</v>
      </c>
    </row>
    <row r="23" spans="1:9" x14ac:dyDescent="0.15">
      <c r="A23" s="1">
        <v>17</v>
      </c>
      <c r="B23" s="5" t="s">
        <v>158</v>
      </c>
      <c r="C23" s="33"/>
      <c r="D23" s="33"/>
      <c r="E23" s="35"/>
      <c r="F23" s="35"/>
      <c r="G23" s="35"/>
      <c r="H23" s="35"/>
      <c r="I23" s="33">
        <v>0</v>
      </c>
    </row>
    <row r="24" spans="1:9" x14ac:dyDescent="0.15">
      <c r="A24" s="1">
        <v>18</v>
      </c>
      <c r="B24" s="5" t="s">
        <v>159</v>
      </c>
      <c r="C24" s="33"/>
      <c r="D24" s="33">
        <v>480.06700000000001</v>
      </c>
      <c r="E24" s="35"/>
      <c r="F24" s="35"/>
      <c r="G24" s="35"/>
      <c r="H24" s="35"/>
      <c r="I24" s="33">
        <v>480.06700000000001</v>
      </c>
    </row>
    <row r="25" spans="1:9" x14ac:dyDescent="0.15">
      <c r="A25" s="1">
        <v>19</v>
      </c>
      <c r="B25" s="5" t="s">
        <v>68</v>
      </c>
      <c r="C25" s="33"/>
      <c r="D25" s="33">
        <v>562.79999999999995</v>
      </c>
      <c r="E25" s="35"/>
      <c r="F25" s="35"/>
      <c r="G25" s="35"/>
      <c r="H25" s="35"/>
      <c r="I25" s="33">
        <v>562.79999999999995</v>
      </c>
    </row>
    <row r="26" spans="1:9" x14ac:dyDescent="0.15">
      <c r="A26" s="36">
        <v>20</v>
      </c>
      <c r="B26" s="7" t="s">
        <v>160</v>
      </c>
      <c r="C26" s="105">
        <v>203.34299999999999</v>
      </c>
      <c r="D26" s="105">
        <v>37644.131000000001</v>
      </c>
      <c r="E26" s="105">
        <v>67.233000000000004</v>
      </c>
      <c r="F26" s="105">
        <v>40.323999999999998</v>
      </c>
      <c r="G26" s="106"/>
      <c r="H26" s="106"/>
      <c r="I26" s="105">
        <v>37739.917000000001</v>
      </c>
    </row>
    <row r="27" spans="1:9" x14ac:dyDescent="0.15">
      <c r="A27" s="1">
        <v>21</v>
      </c>
      <c r="B27" s="5" t="s">
        <v>161</v>
      </c>
      <c r="C27" s="33">
        <v>201.45400000000001</v>
      </c>
      <c r="D27" s="33">
        <v>30105.161</v>
      </c>
      <c r="E27" s="35">
        <v>67.233000000000004</v>
      </c>
      <c r="F27" s="35">
        <v>40.323999999999998</v>
      </c>
      <c r="G27" s="35"/>
      <c r="H27" s="35"/>
      <c r="I27" s="33">
        <v>30203.377</v>
      </c>
    </row>
    <row r="28" spans="1:9" ht="21" x14ac:dyDescent="0.15">
      <c r="A28" s="1">
        <v>22</v>
      </c>
      <c r="B28" s="5" t="s">
        <v>163</v>
      </c>
      <c r="C28" s="33"/>
      <c r="D28" s="33">
        <v>4490.4170000000004</v>
      </c>
      <c r="E28" s="35"/>
      <c r="F28" s="35"/>
      <c r="G28" s="35"/>
      <c r="H28" s="35"/>
      <c r="I28" s="33">
        <v>4490.4170000000004</v>
      </c>
    </row>
    <row r="29" spans="1:9" x14ac:dyDescent="0.15">
      <c r="A29" s="1">
        <v>23</v>
      </c>
      <c r="B29" s="5" t="s">
        <v>164</v>
      </c>
      <c r="C29" s="33">
        <v>1.889</v>
      </c>
      <c r="D29" s="33">
        <v>1886.9110000000001</v>
      </c>
      <c r="E29" s="35"/>
      <c r="F29" s="35"/>
      <c r="G29" s="35"/>
      <c r="H29" s="35"/>
      <c r="I29" s="33">
        <v>1888.8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59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B7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82" t="s">
        <v>429</v>
      </c>
    </row>
    <row r="3" spans="1:9" x14ac:dyDescent="0.15">
      <c r="A3" s="31"/>
    </row>
    <row r="4" spans="1:9" x14ac:dyDescent="0.15">
      <c r="A4" s="319" t="s">
        <v>142</v>
      </c>
      <c r="B4" s="319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19"/>
      <c r="B5" s="319"/>
      <c r="C5" s="321" t="s">
        <v>166</v>
      </c>
      <c r="D5" s="321"/>
      <c r="E5" s="321" t="s">
        <v>144</v>
      </c>
      <c r="F5" s="321" t="s">
        <v>145</v>
      </c>
      <c r="G5" s="322" t="s">
        <v>146</v>
      </c>
      <c r="H5" s="321" t="s">
        <v>147</v>
      </c>
      <c r="I5" s="4" t="s">
        <v>148</v>
      </c>
    </row>
    <row r="6" spans="1:9" x14ac:dyDescent="0.15">
      <c r="A6" s="319"/>
      <c r="B6" s="319"/>
      <c r="C6" s="321" t="s">
        <v>149</v>
      </c>
      <c r="D6" s="321" t="s">
        <v>150</v>
      </c>
      <c r="E6" s="321"/>
      <c r="F6" s="321"/>
      <c r="G6" s="322"/>
      <c r="H6" s="321"/>
      <c r="I6" s="317" t="s">
        <v>468</v>
      </c>
    </row>
    <row r="7" spans="1:9" x14ac:dyDescent="0.15">
      <c r="A7" s="319"/>
      <c r="B7" s="319"/>
      <c r="C7" s="321"/>
      <c r="D7" s="321"/>
      <c r="E7" s="321"/>
      <c r="F7" s="321"/>
      <c r="G7" s="322"/>
      <c r="H7" s="321"/>
      <c r="I7" s="324"/>
    </row>
    <row r="8" spans="1:9" x14ac:dyDescent="0.15">
      <c r="A8" s="96">
        <v>1</v>
      </c>
      <c r="B8" s="97" t="s">
        <v>167</v>
      </c>
      <c r="C8" s="49">
        <v>0</v>
      </c>
      <c r="D8" s="49">
        <v>111</v>
      </c>
      <c r="E8" s="49">
        <v>0</v>
      </c>
      <c r="F8" s="49"/>
      <c r="G8" s="49"/>
      <c r="H8" s="49"/>
      <c r="I8" s="49">
        <v>111</v>
      </c>
    </row>
    <row r="9" spans="1:9" x14ac:dyDescent="0.15">
      <c r="A9" s="96">
        <v>2</v>
      </c>
      <c r="B9" s="97" t="s">
        <v>168</v>
      </c>
      <c r="C9" s="49">
        <v>0</v>
      </c>
      <c r="D9" s="49">
        <v>0</v>
      </c>
      <c r="E9" s="49">
        <v>0</v>
      </c>
      <c r="F9" s="49"/>
      <c r="G9" s="49"/>
      <c r="H9" s="49"/>
      <c r="I9" s="49">
        <v>0</v>
      </c>
    </row>
    <row r="10" spans="1:9" x14ac:dyDescent="0.15">
      <c r="A10" s="96">
        <v>3</v>
      </c>
      <c r="B10" s="97" t="s">
        <v>169</v>
      </c>
      <c r="C10" s="49">
        <v>1</v>
      </c>
      <c r="D10" s="49">
        <v>88</v>
      </c>
      <c r="E10" s="49">
        <v>0</v>
      </c>
      <c r="F10" s="49"/>
      <c r="G10" s="49"/>
      <c r="H10" s="49"/>
      <c r="I10" s="49">
        <v>89</v>
      </c>
    </row>
    <row r="11" spans="1:9" ht="10.5" customHeight="1" x14ac:dyDescent="0.15">
      <c r="A11" s="96">
        <v>4</v>
      </c>
      <c r="B11" s="97" t="s">
        <v>170</v>
      </c>
      <c r="C11" s="49">
        <v>0</v>
      </c>
      <c r="D11" s="49">
        <v>0</v>
      </c>
      <c r="E11" s="49">
        <v>0</v>
      </c>
      <c r="F11" s="49"/>
      <c r="G11" s="49"/>
      <c r="H11" s="49"/>
      <c r="I11" s="49">
        <v>0</v>
      </c>
    </row>
    <row r="12" spans="1:9" ht="10.5" customHeight="1" x14ac:dyDescent="0.15">
      <c r="A12" s="96">
        <v>5</v>
      </c>
      <c r="B12" s="97" t="s">
        <v>171</v>
      </c>
      <c r="C12" s="49">
        <v>0</v>
      </c>
      <c r="D12" s="49">
        <v>5</v>
      </c>
      <c r="E12" s="49">
        <v>0</v>
      </c>
      <c r="F12" s="49"/>
      <c r="G12" s="49"/>
      <c r="H12" s="49"/>
      <c r="I12" s="49">
        <v>5</v>
      </c>
    </row>
    <row r="13" spans="1:9" x14ac:dyDescent="0.15">
      <c r="A13" s="96">
        <v>6</v>
      </c>
      <c r="B13" s="97" t="s">
        <v>172</v>
      </c>
      <c r="C13" s="49">
        <v>53</v>
      </c>
      <c r="D13" s="49">
        <v>377</v>
      </c>
      <c r="E13" s="49">
        <v>0</v>
      </c>
      <c r="F13" s="49"/>
      <c r="G13" s="49"/>
      <c r="H13" s="49"/>
      <c r="I13" s="49">
        <v>430</v>
      </c>
    </row>
    <row r="14" spans="1:9" x14ac:dyDescent="0.15">
      <c r="A14" s="96">
        <v>7</v>
      </c>
      <c r="B14" s="97" t="s">
        <v>173</v>
      </c>
      <c r="C14" s="49">
        <v>0</v>
      </c>
      <c r="D14" s="49">
        <v>199</v>
      </c>
      <c r="E14" s="49">
        <v>0</v>
      </c>
      <c r="F14" s="49"/>
      <c r="G14" s="49"/>
      <c r="H14" s="49"/>
      <c r="I14" s="49">
        <v>199</v>
      </c>
    </row>
    <row r="15" spans="1:9" x14ac:dyDescent="0.15">
      <c r="A15" s="96">
        <v>8</v>
      </c>
      <c r="B15" s="97" t="s">
        <v>174</v>
      </c>
      <c r="C15" s="49">
        <v>0</v>
      </c>
      <c r="D15" s="49">
        <v>47</v>
      </c>
      <c r="E15" s="49">
        <v>0</v>
      </c>
      <c r="F15" s="49"/>
      <c r="G15" s="49"/>
      <c r="H15" s="49"/>
      <c r="I15" s="49">
        <v>47</v>
      </c>
    </row>
    <row r="16" spans="1:9" x14ac:dyDescent="0.15">
      <c r="A16" s="96">
        <v>9</v>
      </c>
      <c r="B16" s="97" t="s">
        <v>175</v>
      </c>
      <c r="C16" s="49">
        <v>0</v>
      </c>
      <c r="D16" s="49">
        <v>43</v>
      </c>
      <c r="E16" s="49">
        <v>0</v>
      </c>
      <c r="F16" s="49"/>
      <c r="G16" s="49"/>
      <c r="H16" s="49"/>
      <c r="I16" s="49">
        <v>43</v>
      </c>
    </row>
    <row r="17" spans="1:9" x14ac:dyDescent="0.15">
      <c r="A17" s="96">
        <v>10</v>
      </c>
      <c r="B17" s="97" t="s">
        <v>176</v>
      </c>
      <c r="C17" s="49">
        <v>0</v>
      </c>
      <c r="D17" s="49">
        <v>6</v>
      </c>
      <c r="E17" s="49">
        <v>0</v>
      </c>
      <c r="F17" s="49"/>
      <c r="G17" s="49"/>
      <c r="H17" s="49"/>
      <c r="I17" s="49">
        <v>6</v>
      </c>
    </row>
    <row r="18" spans="1:9" x14ac:dyDescent="0.15">
      <c r="A18" s="96">
        <v>11</v>
      </c>
      <c r="B18" s="97" t="s">
        <v>177</v>
      </c>
      <c r="C18" s="49">
        <v>7</v>
      </c>
      <c r="D18" s="49">
        <v>2317</v>
      </c>
      <c r="E18" s="49">
        <v>4</v>
      </c>
      <c r="F18" s="49"/>
      <c r="G18" s="49"/>
      <c r="H18" s="49"/>
      <c r="I18" s="49">
        <v>2320</v>
      </c>
    </row>
    <row r="19" spans="1:9" x14ac:dyDescent="0.15">
      <c r="A19" s="96">
        <v>12</v>
      </c>
      <c r="B19" s="97" t="s">
        <v>178</v>
      </c>
      <c r="C19" s="49">
        <v>2</v>
      </c>
      <c r="D19" s="49">
        <v>116</v>
      </c>
      <c r="E19" s="49">
        <v>1</v>
      </c>
      <c r="F19" s="49"/>
      <c r="G19" s="49"/>
      <c r="H19" s="49"/>
      <c r="I19" s="49">
        <v>117</v>
      </c>
    </row>
    <row r="20" spans="1:9" x14ac:dyDescent="0.15">
      <c r="A20" s="96">
        <v>13</v>
      </c>
      <c r="B20" s="97" t="s">
        <v>179</v>
      </c>
      <c r="C20" s="49">
        <v>0</v>
      </c>
      <c r="D20" s="49">
        <v>22</v>
      </c>
      <c r="E20" s="49">
        <v>0</v>
      </c>
      <c r="F20" s="49"/>
      <c r="G20" s="49"/>
      <c r="H20" s="49"/>
      <c r="I20" s="49">
        <v>22</v>
      </c>
    </row>
    <row r="21" spans="1:9" ht="21" x14ac:dyDescent="0.15">
      <c r="A21" s="96">
        <v>14</v>
      </c>
      <c r="B21" s="97" t="s">
        <v>180</v>
      </c>
      <c r="C21" s="49">
        <v>0</v>
      </c>
      <c r="D21" s="49">
        <v>0</v>
      </c>
      <c r="E21" s="49">
        <v>0</v>
      </c>
      <c r="F21" s="49"/>
      <c r="G21" s="49"/>
      <c r="H21" s="49"/>
      <c r="I21" s="49">
        <v>0</v>
      </c>
    </row>
    <row r="22" spans="1:9" x14ac:dyDescent="0.15">
      <c r="A22" s="96">
        <v>15</v>
      </c>
      <c r="B22" s="97" t="s">
        <v>181</v>
      </c>
      <c r="C22" s="49">
        <v>0</v>
      </c>
      <c r="D22" s="49">
        <v>19</v>
      </c>
      <c r="E22" s="49">
        <v>0</v>
      </c>
      <c r="F22" s="49"/>
      <c r="G22" s="49"/>
      <c r="H22" s="49"/>
      <c r="I22" s="49">
        <v>19</v>
      </c>
    </row>
    <row r="23" spans="1:9" x14ac:dyDescent="0.15">
      <c r="A23" s="96">
        <v>16</v>
      </c>
      <c r="B23" s="97" t="s">
        <v>182</v>
      </c>
      <c r="C23" s="49">
        <v>0</v>
      </c>
      <c r="D23" s="49">
        <v>127</v>
      </c>
      <c r="E23" s="49">
        <v>0</v>
      </c>
      <c r="F23" s="49"/>
      <c r="G23" s="49"/>
      <c r="H23" s="49"/>
      <c r="I23" s="49">
        <v>127</v>
      </c>
    </row>
    <row r="24" spans="1:9" ht="21" x14ac:dyDescent="0.15">
      <c r="A24" s="96">
        <v>17</v>
      </c>
      <c r="B24" s="97" t="s">
        <v>183</v>
      </c>
      <c r="C24" s="49">
        <v>0</v>
      </c>
      <c r="D24" s="49">
        <v>73</v>
      </c>
      <c r="E24" s="49">
        <v>0</v>
      </c>
      <c r="F24" s="49"/>
      <c r="G24" s="49"/>
      <c r="H24" s="49"/>
      <c r="I24" s="49">
        <v>73</v>
      </c>
    </row>
    <row r="25" spans="1:9" x14ac:dyDescent="0.15">
      <c r="A25" s="1">
        <v>18</v>
      </c>
      <c r="B25" s="5" t="s">
        <v>184</v>
      </c>
      <c r="C25" s="49">
        <v>0</v>
      </c>
      <c r="D25" s="49">
        <v>385</v>
      </c>
      <c r="E25" s="49">
        <v>0</v>
      </c>
      <c r="F25" s="49"/>
      <c r="G25" s="49"/>
      <c r="H25" s="49"/>
      <c r="I25" s="49">
        <v>385</v>
      </c>
    </row>
    <row r="26" spans="1:9" x14ac:dyDescent="0.15">
      <c r="A26" s="8">
        <v>19</v>
      </c>
      <c r="B26" s="7" t="s">
        <v>185</v>
      </c>
      <c r="C26" s="49">
        <v>64</v>
      </c>
      <c r="D26" s="49">
        <v>3935</v>
      </c>
      <c r="E26" s="49">
        <v>6</v>
      </c>
      <c r="F26" s="49"/>
      <c r="G26" s="49"/>
      <c r="H26" s="49"/>
      <c r="I26" s="49">
        <v>3993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I2" sqref="I2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82" t="s">
        <v>429</v>
      </c>
    </row>
    <row r="3" spans="1:9" x14ac:dyDescent="0.15">
      <c r="G3" s="44"/>
    </row>
    <row r="4" spans="1:9" x14ac:dyDescent="0.15">
      <c r="A4" s="328" t="s">
        <v>142</v>
      </c>
      <c r="B4" s="329"/>
      <c r="C4" s="37" t="s">
        <v>0</v>
      </c>
      <c r="D4" s="37" t="s">
        <v>1</v>
      </c>
      <c r="E4" s="37" t="s">
        <v>2</v>
      </c>
      <c r="F4" s="37" t="s">
        <v>5</v>
      </c>
      <c r="G4" s="38" t="s">
        <v>6</v>
      </c>
      <c r="H4" s="37" t="s">
        <v>7</v>
      </c>
      <c r="I4" s="37" t="s">
        <v>8</v>
      </c>
    </row>
    <row r="5" spans="1:9" ht="23.25" customHeight="1" x14ac:dyDescent="0.15">
      <c r="A5" s="330"/>
      <c r="B5" s="331"/>
      <c r="C5" s="327" t="s">
        <v>166</v>
      </c>
      <c r="D5" s="327"/>
      <c r="E5" s="327" t="s">
        <v>144</v>
      </c>
      <c r="F5" s="327" t="s">
        <v>145</v>
      </c>
      <c r="G5" s="332" t="s">
        <v>146</v>
      </c>
      <c r="H5" s="327" t="s">
        <v>147</v>
      </c>
      <c r="I5" s="39" t="s">
        <v>148</v>
      </c>
    </row>
    <row r="6" spans="1:9" x14ac:dyDescent="0.15">
      <c r="A6" s="330"/>
      <c r="B6" s="331"/>
      <c r="C6" s="327" t="s">
        <v>149</v>
      </c>
      <c r="D6" s="327" t="s">
        <v>150</v>
      </c>
      <c r="E6" s="327"/>
      <c r="F6" s="327"/>
      <c r="G6" s="332"/>
      <c r="H6" s="327"/>
      <c r="I6" s="325" t="s">
        <v>469</v>
      </c>
    </row>
    <row r="7" spans="1:9" x14ac:dyDescent="0.15">
      <c r="A7" s="330"/>
      <c r="B7" s="331"/>
      <c r="C7" s="327"/>
      <c r="D7" s="327"/>
      <c r="E7" s="327"/>
      <c r="F7" s="327"/>
      <c r="G7" s="332"/>
      <c r="H7" s="327"/>
      <c r="I7" s="326"/>
    </row>
    <row r="8" spans="1:9" x14ac:dyDescent="0.15">
      <c r="A8" s="40">
        <v>1</v>
      </c>
      <c r="B8" s="43" t="s">
        <v>187</v>
      </c>
      <c r="C8" s="41">
        <v>195.86799999999999</v>
      </c>
      <c r="D8" s="41">
        <v>35675.294999999998</v>
      </c>
      <c r="E8" s="41">
        <v>67.233000000000004</v>
      </c>
      <c r="F8" s="41">
        <v>40.323999999999998</v>
      </c>
      <c r="G8" s="45"/>
      <c r="H8" s="41"/>
      <c r="I8" s="41">
        <v>35763.606</v>
      </c>
    </row>
    <row r="9" spans="1:9" x14ac:dyDescent="0.15">
      <c r="A9" s="40">
        <v>2</v>
      </c>
      <c r="B9" s="43" t="s">
        <v>188</v>
      </c>
      <c r="C9" s="41">
        <v>0.55200000000000005</v>
      </c>
      <c r="D9" s="41">
        <v>30.561</v>
      </c>
      <c r="E9" s="41"/>
      <c r="F9" s="41"/>
      <c r="G9" s="45"/>
      <c r="H9" s="41"/>
      <c r="I9" s="41">
        <v>31.113</v>
      </c>
    </row>
    <row r="10" spans="1:9" x14ac:dyDescent="0.15">
      <c r="A10" s="42">
        <v>11</v>
      </c>
      <c r="B10" s="42" t="s">
        <v>185</v>
      </c>
      <c r="C10" s="46">
        <v>196.42</v>
      </c>
      <c r="D10" s="46">
        <v>35705.856</v>
      </c>
      <c r="E10" s="46">
        <v>67.233000000000004</v>
      </c>
      <c r="F10" s="46">
        <v>40.323999999999998</v>
      </c>
      <c r="G10" s="46">
        <v>0</v>
      </c>
      <c r="H10" s="46">
        <v>0</v>
      </c>
      <c r="I10" s="46">
        <v>35794.718999999997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3" sqref="A3:B5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</row>
    <row r="2" spans="1:12" x14ac:dyDescent="0.15">
      <c r="L2" s="182" t="s">
        <v>429</v>
      </c>
    </row>
    <row r="3" spans="1:12" x14ac:dyDescent="0.15">
      <c r="A3" s="319" t="s">
        <v>142</v>
      </c>
      <c r="B3" s="319"/>
      <c r="C3" s="91" t="s">
        <v>0</v>
      </c>
      <c r="D3" s="91" t="s">
        <v>1</v>
      </c>
      <c r="E3" s="91" t="s">
        <v>2</v>
      </c>
      <c r="F3" s="91" t="s">
        <v>5</v>
      </c>
      <c r="G3" s="91" t="s">
        <v>6</v>
      </c>
      <c r="H3" s="91" t="s">
        <v>7</v>
      </c>
    </row>
    <row r="4" spans="1:12" x14ac:dyDescent="0.15">
      <c r="A4" s="319"/>
      <c r="B4" s="319"/>
      <c r="C4" s="321" t="s">
        <v>191</v>
      </c>
      <c r="D4" s="321"/>
      <c r="E4" s="321"/>
      <c r="F4" s="321"/>
      <c r="G4" s="321"/>
      <c r="H4" s="321"/>
    </row>
    <row r="5" spans="1:12" ht="21" x14ac:dyDescent="0.15">
      <c r="A5" s="319"/>
      <c r="B5" s="319"/>
      <c r="C5" s="189" t="s">
        <v>192</v>
      </c>
      <c r="D5" s="189" t="s">
        <v>193</v>
      </c>
      <c r="E5" s="189" t="s">
        <v>194</v>
      </c>
      <c r="F5" s="189" t="s">
        <v>195</v>
      </c>
      <c r="G5" s="189" t="s">
        <v>196</v>
      </c>
      <c r="H5" s="189" t="s">
        <v>197</v>
      </c>
    </row>
    <row r="6" spans="1:12" x14ac:dyDescent="0.15">
      <c r="A6" s="91">
        <v>1</v>
      </c>
      <c r="B6" s="93" t="s">
        <v>85</v>
      </c>
      <c r="C6" s="92">
        <v>668.47400000000005</v>
      </c>
      <c r="D6" s="92">
        <v>113.422</v>
      </c>
      <c r="E6" s="92">
        <v>43.915999999999997</v>
      </c>
      <c r="F6" s="92">
        <v>44.335000000000001</v>
      </c>
      <c r="G6" s="92">
        <v>23.542000000000002</v>
      </c>
      <c r="H6" s="92">
        <v>71.397999999999996</v>
      </c>
    </row>
    <row r="7" spans="1:12" x14ac:dyDescent="0.15">
      <c r="A7" s="91">
        <v>2</v>
      </c>
      <c r="B7" s="93" t="s">
        <v>139</v>
      </c>
      <c r="C7" s="92"/>
      <c r="D7" s="92"/>
      <c r="E7" s="92"/>
      <c r="F7" s="92"/>
      <c r="G7" s="92"/>
      <c r="H7" s="92"/>
    </row>
    <row r="8" spans="1:12" x14ac:dyDescent="0.15">
      <c r="A8" s="8">
        <v>3</v>
      </c>
      <c r="B8" s="7" t="s">
        <v>198</v>
      </c>
      <c r="C8" s="105">
        <v>668.47400000000005</v>
      </c>
      <c r="D8" s="105">
        <v>113.422</v>
      </c>
      <c r="E8" s="105">
        <v>43.915999999999997</v>
      </c>
      <c r="F8" s="105">
        <v>44.335000000000001</v>
      </c>
      <c r="G8" s="105">
        <v>23.542000000000002</v>
      </c>
      <c r="H8" s="105">
        <v>71.397999999999996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A4" sqref="A4:B7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82" t="s">
        <v>429</v>
      </c>
    </row>
    <row r="4" spans="1:16" x14ac:dyDescent="0.15">
      <c r="A4" s="328" t="s">
        <v>142</v>
      </c>
      <c r="B4" s="329"/>
      <c r="C4" s="37" t="s">
        <v>0</v>
      </c>
      <c r="D4" s="37" t="s">
        <v>1</v>
      </c>
      <c r="E4" s="37" t="s">
        <v>2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</row>
    <row r="5" spans="1:16" ht="31.5" customHeight="1" x14ac:dyDescent="0.15">
      <c r="A5" s="330"/>
      <c r="B5" s="331"/>
      <c r="C5" s="327" t="s">
        <v>205</v>
      </c>
      <c r="D5" s="327"/>
      <c r="E5" s="327"/>
      <c r="F5" s="327"/>
      <c r="G5" s="327"/>
      <c r="H5" s="327"/>
      <c r="I5" s="327"/>
      <c r="J5" s="327" t="s">
        <v>206</v>
      </c>
      <c r="K5" s="327"/>
      <c r="L5" s="327"/>
      <c r="M5" s="327"/>
      <c r="N5" s="327" t="s">
        <v>207</v>
      </c>
      <c r="O5" s="327"/>
    </row>
    <row r="6" spans="1:16" x14ac:dyDescent="0.15">
      <c r="A6" s="330"/>
      <c r="B6" s="331"/>
      <c r="C6" s="333"/>
      <c r="D6" s="327" t="s">
        <v>375</v>
      </c>
      <c r="E6" s="327" t="s">
        <v>372</v>
      </c>
      <c r="F6" s="327" t="s">
        <v>208</v>
      </c>
      <c r="G6" s="327"/>
      <c r="H6" s="327"/>
      <c r="I6" s="327"/>
      <c r="J6" s="327" t="s">
        <v>150</v>
      </c>
      <c r="K6" s="327"/>
      <c r="L6" s="327" t="s">
        <v>209</v>
      </c>
      <c r="M6" s="327"/>
      <c r="N6" s="327" t="s">
        <v>210</v>
      </c>
      <c r="O6" s="327" t="s">
        <v>374</v>
      </c>
    </row>
    <row r="7" spans="1:16" s="16" customFormat="1" ht="31.5" x14ac:dyDescent="0.15">
      <c r="A7" s="330"/>
      <c r="B7" s="331"/>
      <c r="C7" s="333"/>
      <c r="D7" s="327"/>
      <c r="E7" s="327"/>
      <c r="F7" s="98"/>
      <c r="G7" s="98" t="s">
        <v>371</v>
      </c>
      <c r="H7" s="98" t="s">
        <v>373</v>
      </c>
      <c r="I7" s="98" t="s">
        <v>374</v>
      </c>
      <c r="J7" s="98"/>
      <c r="K7" s="98" t="s">
        <v>374</v>
      </c>
      <c r="L7" s="98"/>
      <c r="M7" s="98" t="s">
        <v>374</v>
      </c>
      <c r="N7" s="327"/>
      <c r="O7" s="327"/>
      <c r="P7" s="47"/>
    </row>
    <row r="8" spans="1:16" s="16" customFormat="1" x14ac:dyDescent="0.15">
      <c r="A8" s="39">
        <v>10</v>
      </c>
      <c r="B8" s="40" t="s">
        <v>211</v>
      </c>
      <c r="C8" s="41">
        <v>4490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</row>
    <row r="9" spans="1:16" s="16" customFormat="1" x14ac:dyDescent="0.15">
      <c r="A9" s="39">
        <v>20</v>
      </c>
      <c r="B9" s="40" t="s">
        <v>212</v>
      </c>
      <c r="C9" s="41">
        <v>30105</v>
      </c>
      <c r="D9" s="41">
        <v>173</v>
      </c>
      <c r="E9" s="41">
        <v>54</v>
      </c>
      <c r="F9" s="41">
        <v>206</v>
      </c>
      <c r="G9" s="41">
        <v>203</v>
      </c>
      <c r="H9" s="41">
        <v>162</v>
      </c>
      <c r="I9" s="41">
        <v>5</v>
      </c>
      <c r="J9" s="41">
        <v>37</v>
      </c>
      <c r="K9" s="41">
        <v>0</v>
      </c>
      <c r="L9" s="41">
        <v>56</v>
      </c>
      <c r="M9" s="41">
        <v>2</v>
      </c>
      <c r="N9" s="41">
        <v>128</v>
      </c>
      <c r="O9" s="41">
        <v>27</v>
      </c>
    </row>
    <row r="10" spans="1:16" x14ac:dyDescent="0.15">
      <c r="A10" s="39">
        <v>30</v>
      </c>
      <c r="B10" s="40" t="s">
        <v>213</v>
      </c>
      <c r="C10" s="41">
        <v>1888</v>
      </c>
      <c r="D10" s="41">
        <v>0</v>
      </c>
      <c r="E10" s="41">
        <v>0</v>
      </c>
      <c r="F10" s="41">
        <v>2</v>
      </c>
      <c r="G10" s="41">
        <v>2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B1" sqref="B1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3" t="s">
        <v>378</v>
      </c>
      <c r="B1" s="30" t="s">
        <v>332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15">
      <c r="A2" s="18"/>
      <c r="B2" s="255">
        <v>42735</v>
      </c>
      <c r="M2" s="182" t="s">
        <v>429</v>
      </c>
    </row>
    <row r="3" spans="1:14" x14ac:dyDescent="0.15">
      <c r="A3" s="264" t="s">
        <v>333</v>
      </c>
      <c r="B3" s="264"/>
      <c r="C3" s="264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1:14" x14ac:dyDescent="0.15">
      <c r="A4" s="266" t="s">
        <v>334</v>
      </c>
      <c r="B4" s="266"/>
      <c r="C4" s="267"/>
      <c r="D4" s="267" t="s">
        <v>142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6" spans="1:14" x14ac:dyDescent="0.15">
      <c r="A6" s="268" t="s">
        <v>368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</row>
    <row r="7" spans="1:14" x14ac:dyDescent="0.15">
      <c r="A7" s="269" t="s">
        <v>335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14" ht="56.25" customHeight="1" x14ac:dyDescent="0.15">
      <c r="A8" s="273" t="s">
        <v>336</v>
      </c>
      <c r="B8" s="275"/>
      <c r="C8" s="277" t="s">
        <v>337</v>
      </c>
      <c r="D8" s="277"/>
      <c r="E8" s="278" t="s">
        <v>338</v>
      </c>
      <c r="F8" s="278"/>
      <c r="G8" s="278" t="s">
        <v>339</v>
      </c>
      <c r="H8" s="278"/>
      <c r="I8" s="279" t="s">
        <v>12</v>
      </c>
      <c r="J8" s="279"/>
      <c r="K8" s="279"/>
      <c r="L8" s="279"/>
      <c r="M8" s="280" t="s">
        <v>340</v>
      </c>
      <c r="N8" s="280" t="s">
        <v>341</v>
      </c>
    </row>
    <row r="9" spans="1:14" ht="171" customHeight="1" x14ac:dyDescent="0.15">
      <c r="A9" s="274"/>
      <c r="B9" s="276"/>
      <c r="C9" s="99" t="s">
        <v>342</v>
      </c>
      <c r="D9" s="99" t="s">
        <v>343</v>
      </c>
      <c r="E9" s="99" t="s">
        <v>344</v>
      </c>
      <c r="F9" s="99" t="s">
        <v>345</v>
      </c>
      <c r="G9" s="99" t="s">
        <v>342</v>
      </c>
      <c r="H9" s="99" t="s">
        <v>343</v>
      </c>
      <c r="I9" s="99" t="s">
        <v>346</v>
      </c>
      <c r="J9" s="99" t="s">
        <v>347</v>
      </c>
      <c r="K9" s="99" t="s">
        <v>348</v>
      </c>
      <c r="L9" s="100" t="s">
        <v>198</v>
      </c>
      <c r="M9" s="281"/>
      <c r="N9" s="281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23434.772000000001</v>
      </c>
      <c r="D11" s="20"/>
      <c r="E11" s="20"/>
      <c r="F11" s="20"/>
      <c r="G11" s="23">
        <v>72.599999999999994</v>
      </c>
      <c r="H11" s="20"/>
      <c r="I11" s="23">
        <v>948.96299999999997</v>
      </c>
      <c r="J11" s="20"/>
      <c r="K11" s="23">
        <v>4.9950000000000001</v>
      </c>
      <c r="L11" s="23">
        <v>953.95799999999997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101">
        <v>23434.772000000001</v>
      </c>
      <c r="D12" s="102"/>
      <c r="E12" s="102"/>
      <c r="F12" s="102"/>
      <c r="G12" s="101">
        <v>72.599999999999994</v>
      </c>
      <c r="H12" s="102"/>
      <c r="I12" s="101">
        <v>948.96299999999997</v>
      </c>
      <c r="J12" s="102"/>
      <c r="K12" s="101">
        <v>4.9950000000000001</v>
      </c>
      <c r="L12" s="101">
        <v>953.95799999999997</v>
      </c>
      <c r="M12" s="103">
        <v>1</v>
      </c>
      <c r="N12" s="104">
        <v>1.4999999999999999E-2</v>
      </c>
    </row>
    <row r="13" spans="1:14" x14ac:dyDescent="0.15">
      <c r="A13" s="26" t="s">
        <v>362</v>
      </c>
    </row>
    <row r="15" spans="1:14" x14ac:dyDescent="0.15">
      <c r="A15" s="270" t="s">
        <v>369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ht="15" customHeight="1" x14ac:dyDescent="0.15">
      <c r="A16" s="271" t="s">
        <v>363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</row>
    <row r="17" spans="1:14" ht="15" customHeight="1" x14ac:dyDescent="0.15">
      <c r="A17" s="27" t="s">
        <v>336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 t="s">
        <v>364</v>
      </c>
      <c r="M17" s="272"/>
      <c r="N17" s="272"/>
    </row>
    <row r="18" spans="1:14" ht="15" customHeight="1" x14ac:dyDescent="0.15">
      <c r="A18" s="28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 t="s">
        <v>349</v>
      </c>
      <c r="M18" s="286"/>
      <c r="N18" s="286"/>
    </row>
    <row r="19" spans="1:14" x14ac:dyDescent="0.15">
      <c r="A19" s="22" t="s">
        <v>349</v>
      </c>
      <c r="B19" s="282" t="s">
        <v>365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3">
        <v>17696.708999999999</v>
      </c>
      <c r="M19" s="284"/>
      <c r="N19" s="285"/>
    </row>
    <row r="20" spans="1:14" x14ac:dyDescent="0.15">
      <c r="A20" s="22" t="s">
        <v>350</v>
      </c>
      <c r="B20" s="282" t="s">
        <v>366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7">
        <v>1.4999999999999999E-2</v>
      </c>
      <c r="M20" s="288"/>
      <c r="N20" s="288"/>
    </row>
    <row r="21" spans="1:14" x14ac:dyDescent="0.15">
      <c r="A21" s="22" t="s">
        <v>351</v>
      </c>
      <c r="B21" s="282" t="s">
        <v>367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3">
        <v>265.45063499999998</v>
      </c>
      <c r="M21" s="284"/>
      <c r="N21" s="285"/>
    </row>
    <row r="22" spans="1:14" x14ac:dyDescent="0.15">
      <c r="A22" s="29"/>
      <c r="B22" s="29"/>
      <c r="C22" s="29"/>
      <c r="D22" s="29"/>
      <c r="E22" s="29"/>
    </row>
  </sheetData>
  <mergeCells count="25">
    <mergeCell ref="B21:K21"/>
    <mergeCell ref="L21:N21"/>
    <mergeCell ref="B18:K18"/>
    <mergeCell ref="L18:N18"/>
    <mergeCell ref="B19:K19"/>
    <mergeCell ref="L19:N19"/>
    <mergeCell ref="B20:K20"/>
    <mergeCell ref="L20:N20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A3:N3"/>
    <mergeCell ref="A4:C4"/>
    <mergeCell ref="D4:N4"/>
    <mergeCell ref="A6:N6"/>
    <mergeCell ref="A7:N7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/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</row>
    <row r="2" spans="1:10" x14ac:dyDescent="0.15">
      <c r="J2" s="182" t="s">
        <v>429</v>
      </c>
    </row>
    <row r="3" spans="1:10" x14ac:dyDescent="0.15">
      <c r="A3" s="334" t="s">
        <v>142</v>
      </c>
      <c r="B3" s="335"/>
      <c r="C3" s="1" t="s">
        <v>0</v>
      </c>
      <c r="D3" s="1" t="s">
        <v>1</v>
      </c>
    </row>
    <row r="4" spans="1:10" ht="42" x14ac:dyDescent="0.15">
      <c r="A4" s="336"/>
      <c r="B4" s="337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5">
        <v>80.959999999999994</v>
      </c>
      <c r="D5" s="105">
        <v>43.423999999999999</v>
      </c>
    </row>
    <row r="6" spans="1:10" ht="21" x14ac:dyDescent="0.15">
      <c r="A6" s="1">
        <v>2</v>
      </c>
      <c r="B6" s="5" t="s">
        <v>218</v>
      </c>
      <c r="C6" s="33">
        <v>15.073</v>
      </c>
      <c r="D6" s="33"/>
    </row>
    <row r="7" spans="1:10" ht="31.5" x14ac:dyDescent="0.15">
      <c r="A7" s="1">
        <v>3</v>
      </c>
      <c r="B7" s="5" t="s">
        <v>219</v>
      </c>
      <c r="C7" s="33">
        <v>-13.007999999999999</v>
      </c>
      <c r="D7" s="33"/>
    </row>
    <row r="8" spans="1:10" ht="21" x14ac:dyDescent="0.15">
      <c r="A8" s="1">
        <v>4</v>
      </c>
      <c r="B8" s="10" t="s">
        <v>220</v>
      </c>
      <c r="C8" s="33">
        <v>-14.913</v>
      </c>
      <c r="D8" s="33"/>
    </row>
    <row r="9" spans="1:10" x14ac:dyDescent="0.15">
      <c r="A9" s="1">
        <v>5</v>
      </c>
      <c r="B9" s="5" t="s">
        <v>221</v>
      </c>
      <c r="C9" s="33">
        <v>-0.879</v>
      </c>
      <c r="D9" s="33">
        <v>-3.1</v>
      </c>
    </row>
    <row r="10" spans="1:10" ht="21" x14ac:dyDescent="0.15">
      <c r="A10" s="1">
        <v>6</v>
      </c>
      <c r="B10" s="5" t="s">
        <v>222</v>
      </c>
      <c r="C10" s="33"/>
      <c r="D10" s="33"/>
    </row>
    <row r="11" spans="1:10" ht="31.5" x14ac:dyDescent="0.15">
      <c r="A11" s="1">
        <v>7</v>
      </c>
      <c r="B11" s="10" t="s">
        <v>370</v>
      </c>
      <c r="C11" s="33"/>
      <c r="D11" s="33"/>
    </row>
    <row r="12" spans="1:10" x14ac:dyDescent="0.15">
      <c r="A12" s="1">
        <v>8</v>
      </c>
      <c r="B12" s="5" t="s">
        <v>223</v>
      </c>
      <c r="C12" s="5"/>
      <c r="D12" s="5"/>
    </row>
    <row r="13" spans="1:10" x14ac:dyDescent="0.15">
      <c r="A13" s="1">
        <v>9</v>
      </c>
      <c r="B13" s="9" t="s">
        <v>224</v>
      </c>
      <c r="C13" s="105">
        <f>SUM(C5:C12)</f>
        <v>67.23299999999999</v>
      </c>
      <c r="D13" s="105">
        <f>SUM(D5:D12)</f>
        <v>40.323999999999998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B1" sqref="B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</row>
    <row r="2" spans="1:8" x14ac:dyDescent="0.15">
      <c r="H2" s="182" t="s">
        <v>429</v>
      </c>
    </row>
    <row r="3" spans="1:8" x14ac:dyDescent="0.15">
      <c r="A3" s="334" t="s">
        <v>142</v>
      </c>
      <c r="B3" s="335"/>
      <c r="C3" s="1" t="s">
        <v>0</v>
      </c>
    </row>
    <row r="4" spans="1:8" ht="42" x14ac:dyDescent="0.15">
      <c r="A4" s="336"/>
      <c r="B4" s="337"/>
      <c r="C4" s="1" t="s">
        <v>228</v>
      </c>
    </row>
    <row r="5" spans="1:8" x14ac:dyDescent="0.15">
      <c r="A5" s="1">
        <v>1</v>
      </c>
      <c r="B5" s="9" t="s">
        <v>217</v>
      </c>
      <c r="C5" s="105">
        <v>181.89599999999999</v>
      </c>
    </row>
    <row r="6" spans="1:8" ht="21" x14ac:dyDescent="0.15">
      <c r="A6" s="1">
        <v>2</v>
      </c>
      <c r="B6" s="5" t="s">
        <v>229</v>
      </c>
      <c r="C6" s="33">
        <v>50.063999999999993</v>
      </c>
    </row>
    <row r="7" spans="1:8" x14ac:dyDescent="0.15">
      <c r="A7" s="1">
        <v>3</v>
      </c>
      <c r="B7" s="5" t="s">
        <v>230</v>
      </c>
      <c r="C7" s="33">
        <v>-17.363</v>
      </c>
    </row>
    <row r="8" spans="1:8" x14ac:dyDescent="0.15">
      <c r="A8" s="1">
        <v>4</v>
      </c>
      <c r="B8" s="5" t="s">
        <v>231</v>
      </c>
      <c r="C8" s="33">
        <v>-0.92800000000000005</v>
      </c>
    </row>
    <row r="9" spans="1:8" x14ac:dyDescent="0.15">
      <c r="A9" s="1">
        <v>5</v>
      </c>
      <c r="B9" s="5" t="s">
        <v>232</v>
      </c>
      <c r="C9" s="33">
        <v>-6.4590000000000005</v>
      </c>
    </row>
    <row r="10" spans="1:8" x14ac:dyDescent="0.15">
      <c r="A10" s="1">
        <v>6</v>
      </c>
      <c r="B10" s="9" t="s">
        <v>224</v>
      </c>
      <c r="C10" s="187">
        <v>207.20999999999998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" sqref="B1"/>
    </sheetView>
  </sheetViews>
  <sheetFormatPr baseColWidth="10" defaultRowHeight="10.5" x14ac:dyDescent="0.15"/>
  <cols>
    <col min="1" max="1" width="4.1640625" style="125" customWidth="1"/>
    <col min="2" max="2" width="21.5" style="85" customWidth="1"/>
    <col min="3" max="7" width="16" style="85" customWidth="1"/>
    <col min="8" max="16384" width="12" style="85"/>
  </cols>
  <sheetData>
    <row r="1" spans="1:10" x14ac:dyDescent="0.15">
      <c r="A1" s="129" t="s">
        <v>394</v>
      </c>
      <c r="B1" s="107" t="s">
        <v>449</v>
      </c>
    </row>
    <row r="2" spans="1:10" x14ac:dyDescent="0.15">
      <c r="J2" s="182" t="s">
        <v>429</v>
      </c>
    </row>
    <row r="4" spans="1:10" x14ac:dyDescent="0.15">
      <c r="A4" s="338"/>
      <c r="B4" s="339"/>
      <c r="C4" s="123" t="s">
        <v>0</v>
      </c>
      <c r="D4" s="123" t="s">
        <v>1</v>
      </c>
      <c r="E4" s="123" t="s">
        <v>2</v>
      </c>
      <c r="F4" s="123" t="s">
        <v>5</v>
      </c>
      <c r="G4" s="123" t="s">
        <v>6</v>
      </c>
    </row>
    <row r="5" spans="1:10" ht="42" x14ac:dyDescent="0.15">
      <c r="A5" s="340"/>
      <c r="B5" s="341"/>
      <c r="C5" s="258" t="s">
        <v>87</v>
      </c>
      <c r="D5" s="258" t="s">
        <v>112</v>
      </c>
      <c r="E5" s="258" t="s">
        <v>88</v>
      </c>
      <c r="F5" s="258" t="s">
        <v>89</v>
      </c>
      <c r="G5" s="258" t="s">
        <v>90</v>
      </c>
    </row>
    <row r="6" spans="1:10" x14ac:dyDescent="0.15">
      <c r="A6" s="123">
        <v>1</v>
      </c>
      <c r="B6" s="110" t="s">
        <v>85</v>
      </c>
      <c r="C6" s="126">
        <v>66.5</v>
      </c>
      <c r="D6" s="127">
        <v>29629.200000000001</v>
      </c>
      <c r="E6" s="127">
        <v>29629.200000000001</v>
      </c>
      <c r="F6" s="127"/>
      <c r="G6" s="127"/>
    </row>
    <row r="7" spans="1:10" x14ac:dyDescent="0.15">
      <c r="A7" s="123">
        <v>2</v>
      </c>
      <c r="B7" s="110" t="s">
        <v>139</v>
      </c>
      <c r="C7" s="127">
        <v>1216.3</v>
      </c>
      <c r="D7" s="127">
        <v>3274.1</v>
      </c>
      <c r="E7" s="127">
        <v>2322.6</v>
      </c>
      <c r="F7" s="127">
        <v>951.5</v>
      </c>
      <c r="G7" s="127"/>
    </row>
    <row r="8" spans="1:10" x14ac:dyDescent="0.15">
      <c r="A8" s="124">
        <v>3</v>
      </c>
      <c r="B8" s="113" t="s">
        <v>60</v>
      </c>
      <c r="C8" s="128">
        <v>1282.8</v>
      </c>
      <c r="D8" s="128">
        <v>32903.300000000003</v>
      </c>
      <c r="E8" s="128">
        <v>31951.8</v>
      </c>
      <c r="F8" s="128">
        <v>951.5</v>
      </c>
      <c r="G8" s="128"/>
    </row>
    <row r="9" spans="1:10" x14ac:dyDescent="0.15">
      <c r="A9" s="123">
        <v>4</v>
      </c>
      <c r="B9" s="110" t="s">
        <v>86</v>
      </c>
      <c r="C9" s="126">
        <v>3.2</v>
      </c>
      <c r="D9" s="127">
        <v>131</v>
      </c>
      <c r="E9" s="126">
        <v>131</v>
      </c>
      <c r="F9" s="127"/>
      <c r="G9" s="127"/>
    </row>
    <row r="12" spans="1:10" x14ac:dyDescent="0.15">
      <c r="C12" s="119"/>
      <c r="D12" s="119"/>
      <c r="E12" s="119"/>
      <c r="F12" s="119"/>
      <c r="G12" s="119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4" sqref="A4:B5"/>
    </sheetView>
  </sheetViews>
  <sheetFormatPr baseColWidth="10" defaultRowHeight="10.5" x14ac:dyDescent="0.15"/>
  <cols>
    <col min="1" max="1" width="4.5" style="85" bestFit="1" customWidth="1"/>
    <col min="2" max="2" width="48" style="85" customWidth="1"/>
    <col min="3" max="8" width="20.1640625" style="85" customWidth="1"/>
    <col min="9" max="16384" width="12" style="85"/>
  </cols>
  <sheetData>
    <row r="1" spans="1:8" x14ac:dyDescent="0.15">
      <c r="A1" s="107" t="s">
        <v>396</v>
      </c>
      <c r="B1" s="107" t="s">
        <v>450</v>
      </c>
    </row>
    <row r="2" spans="1:8" x14ac:dyDescent="0.15">
      <c r="G2" s="182" t="s">
        <v>429</v>
      </c>
    </row>
    <row r="4" spans="1:8" x14ac:dyDescent="0.15">
      <c r="A4" s="311"/>
      <c r="B4" s="312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</row>
    <row r="5" spans="1:8" ht="23.25" customHeight="1" x14ac:dyDescent="0.15">
      <c r="A5" s="313"/>
      <c r="B5" s="314"/>
      <c r="C5" s="342" t="s">
        <v>94</v>
      </c>
      <c r="D5" s="342"/>
      <c r="E5" s="342" t="s">
        <v>93</v>
      </c>
      <c r="F5" s="342"/>
      <c r="G5" s="342" t="s">
        <v>11</v>
      </c>
      <c r="H5" s="342"/>
    </row>
    <row r="6" spans="1:8" ht="21" x14ac:dyDescent="0.15">
      <c r="A6" s="94"/>
      <c r="B6" s="83" t="s">
        <v>136</v>
      </c>
      <c r="C6" s="108" t="s">
        <v>92</v>
      </c>
      <c r="D6" s="108" t="s">
        <v>78</v>
      </c>
      <c r="E6" s="108" t="s">
        <v>92</v>
      </c>
      <c r="F6" s="108" t="s">
        <v>78</v>
      </c>
      <c r="G6" s="108" t="s">
        <v>11</v>
      </c>
      <c r="H6" s="108" t="s">
        <v>95</v>
      </c>
    </row>
    <row r="7" spans="1:8" x14ac:dyDescent="0.15">
      <c r="A7" s="94">
        <v>1</v>
      </c>
      <c r="B7" s="83" t="s">
        <v>74</v>
      </c>
      <c r="C7" s="86">
        <v>498.3</v>
      </c>
      <c r="D7" s="86"/>
      <c r="E7" s="86">
        <v>498.3</v>
      </c>
      <c r="F7" s="86"/>
      <c r="G7" s="86">
        <v>0</v>
      </c>
      <c r="H7" s="130">
        <v>0</v>
      </c>
    </row>
    <row r="8" spans="1:8" x14ac:dyDescent="0.15">
      <c r="A8" s="94">
        <v>2</v>
      </c>
      <c r="B8" s="83" t="s">
        <v>100</v>
      </c>
      <c r="C8" s="86">
        <v>813.8</v>
      </c>
      <c r="D8" s="86"/>
      <c r="E8" s="86">
        <v>813.8</v>
      </c>
      <c r="F8" s="86"/>
      <c r="G8" s="86">
        <v>135.80000000000001</v>
      </c>
      <c r="H8" s="130">
        <v>0.16700000000000001</v>
      </c>
    </row>
    <row r="9" spans="1:8" x14ac:dyDescent="0.15">
      <c r="A9" s="94">
        <v>3</v>
      </c>
      <c r="B9" s="83" t="s">
        <v>101</v>
      </c>
      <c r="C9" s="86">
        <v>390.8</v>
      </c>
      <c r="D9" s="86"/>
      <c r="E9" s="86">
        <v>390.8</v>
      </c>
      <c r="F9" s="86"/>
      <c r="G9" s="86">
        <v>0</v>
      </c>
      <c r="H9" s="130">
        <v>0</v>
      </c>
    </row>
    <row r="10" spans="1:8" x14ac:dyDescent="0.15">
      <c r="A10" s="94">
        <v>4</v>
      </c>
      <c r="B10" s="83" t="s">
        <v>75</v>
      </c>
      <c r="C10" s="86">
        <v>220.4</v>
      </c>
      <c r="D10" s="86"/>
      <c r="E10" s="86">
        <v>220.4</v>
      </c>
      <c r="F10" s="86"/>
      <c r="G10" s="86">
        <v>0</v>
      </c>
      <c r="H10" s="130">
        <v>0</v>
      </c>
    </row>
    <row r="11" spans="1:8" x14ac:dyDescent="0.15">
      <c r="A11" s="94">
        <v>6</v>
      </c>
      <c r="B11" s="83" t="s">
        <v>73</v>
      </c>
      <c r="C11" s="86">
        <v>527.1</v>
      </c>
      <c r="D11" s="86"/>
      <c r="E11" s="86">
        <v>527.1</v>
      </c>
      <c r="F11" s="86"/>
      <c r="G11" s="86">
        <v>117.2</v>
      </c>
      <c r="H11" s="130">
        <v>0.222</v>
      </c>
    </row>
    <row r="12" spans="1:8" x14ac:dyDescent="0.15">
      <c r="A12" s="94">
        <v>7</v>
      </c>
      <c r="B12" s="83" t="s">
        <v>72</v>
      </c>
      <c r="C12" s="86">
        <v>414</v>
      </c>
      <c r="D12" s="86">
        <v>143.5</v>
      </c>
      <c r="E12" s="86">
        <v>414</v>
      </c>
      <c r="F12" s="86">
        <v>40.799999999999997</v>
      </c>
      <c r="G12" s="86">
        <v>454.8</v>
      </c>
      <c r="H12" s="130">
        <v>1</v>
      </c>
    </row>
    <row r="13" spans="1:8" x14ac:dyDescent="0.15">
      <c r="A13" s="94">
        <v>8</v>
      </c>
      <c r="B13" s="83" t="s">
        <v>71</v>
      </c>
      <c r="C13" s="86">
        <v>1962.4</v>
      </c>
      <c r="D13" s="86">
        <v>163.80000000000001</v>
      </c>
      <c r="E13" s="86">
        <v>1962.4</v>
      </c>
      <c r="F13" s="86">
        <v>67.400000000000006</v>
      </c>
      <c r="G13" s="86">
        <v>1522.3</v>
      </c>
      <c r="H13" s="130">
        <v>0.75</v>
      </c>
    </row>
    <row r="14" spans="1:8" ht="10.5" customHeight="1" x14ac:dyDescent="0.15">
      <c r="A14" s="94">
        <v>9</v>
      </c>
      <c r="B14" s="83" t="s">
        <v>103</v>
      </c>
      <c r="C14" s="86">
        <v>27140.400000000001</v>
      </c>
      <c r="D14" s="86">
        <v>1538</v>
      </c>
      <c r="E14" s="86">
        <v>27140.400000000001</v>
      </c>
      <c r="F14" s="86">
        <v>699.7</v>
      </c>
      <c r="G14" s="86">
        <v>12077.9</v>
      </c>
      <c r="H14" s="130">
        <v>0.434</v>
      </c>
    </row>
    <row r="15" spans="1:8" x14ac:dyDescent="0.15">
      <c r="A15" s="94">
        <v>10</v>
      </c>
      <c r="B15" s="83" t="s">
        <v>69</v>
      </c>
      <c r="C15" s="86">
        <v>134.19999999999999</v>
      </c>
      <c r="D15" s="86">
        <v>1.9</v>
      </c>
      <c r="E15" s="86">
        <v>134.19999999999999</v>
      </c>
      <c r="F15" s="86">
        <v>0.8</v>
      </c>
      <c r="G15" s="86">
        <v>171.4</v>
      </c>
      <c r="H15" s="130">
        <v>1.2689999999999999</v>
      </c>
    </row>
    <row r="16" spans="1:8" x14ac:dyDescent="0.15">
      <c r="A16" s="94">
        <v>12</v>
      </c>
      <c r="B16" s="83" t="s">
        <v>102</v>
      </c>
      <c r="C16" s="86">
        <v>2322.6</v>
      </c>
      <c r="D16" s="86"/>
      <c r="E16" s="86">
        <v>2322.6</v>
      </c>
      <c r="F16" s="86"/>
      <c r="G16" s="86">
        <v>232.3</v>
      </c>
      <c r="H16" s="130">
        <v>0.1</v>
      </c>
    </row>
    <row r="17" spans="1:8" x14ac:dyDescent="0.15">
      <c r="A17" s="94">
        <v>15</v>
      </c>
      <c r="B17" s="83" t="s">
        <v>70</v>
      </c>
      <c r="C17" s="86">
        <v>480.1</v>
      </c>
      <c r="D17" s="86"/>
      <c r="E17" s="86">
        <v>480.1</v>
      </c>
      <c r="F17" s="86"/>
      <c r="G17" s="86">
        <v>810.1</v>
      </c>
      <c r="H17" s="130">
        <v>1.6870000000000001</v>
      </c>
    </row>
    <row r="18" spans="1:8" x14ac:dyDescent="0.15">
      <c r="A18" s="94">
        <v>16</v>
      </c>
      <c r="B18" s="83" t="s">
        <v>68</v>
      </c>
      <c r="C18" s="86">
        <v>521.20000000000005</v>
      </c>
      <c r="D18" s="86">
        <v>41.6</v>
      </c>
      <c r="E18" s="86">
        <v>521.20000000000005</v>
      </c>
      <c r="F18" s="86">
        <v>15.3</v>
      </c>
      <c r="G18" s="86">
        <v>480.3</v>
      </c>
      <c r="H18" s="130">
        <v>0.89500000000000002</v>
      </c>
    </row>
    <row r="19" spans="1:8" x14ac:dyDescent="0.15">
      <c r="A19" s="122">
        <v>17</v>
      </c>
      <c r="B19" s="84" t="s">
        <v>60</v>
      </c>
      <c r="C19" s="88">
        <v>35425.1</v>
      </c>
      <c r="D19" s="88">
        <v>1888.8</v>
      </c>
      <c r="E19" s="88">
        <v>35425.1</v>
      </c>
      <c r="F19" s="88">
        <v>824.1</v>
      </c>
      <c r="G19" s="88">
        <v>16002.1</v>
      </c>
      <c r="H19" s="131">
        <v>0.441</v>
      </c>
    </row>
    <row r="21" spans="1:8" x14ac:dyDescent="0.15">
      <c r="B21" s="85" t="s">
        <v>460</v>
      </c>
    </row>
    <row r="22" spans="1:8" x14ac:dyDescent="0.15">
      <c r="F22" s="85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workbookViewId="0">
      <selection activeCell="B4" sqref="B4:B5"/>
    </sheetView>
  </sheetViews>
  <sheetFormatPr baseColWidth="10" defaultRowHeight="10.5" x14ac:dyDescent="0.15"/>
  <cols>
    <col min="1" max="1" width="4.33203125" style="85" bestFit="1" customWidth="1"/>
    <col min="2" max="2" width="40.1640625" style="85" customWidth="1"/>
    <col min="3" max="18" width="8.1640625" style="85" customWidth="1"/>
    <col min="19" max="19" width="12.6640625" style="85" customWidth="1"/>
    <col min="20" max="20" width="8.1640625" style="85" customWidth="1"/>
    <col min="21" max="16384" width="12" style="85"/>
  </cols>
  <sheetData>
    <row r="1" spans="1:20" x14ac:dyDescent="0.15">
      <c r="A1" s="107" t="s">
        <v>397</v>
      </c>
      <c r="B1" s="107" t="s">
        <v>451</v>
      </c>
    </row>
    <row r="2" spans="1:20" x14ac:dyDescent="0.15">
      <c r="A2" s="107"/>
      <c r="N2" s="182" t="s">
        <v>429</v>
      </c>
    </row>
    <row r="4" spans="1:20" x14ac:dyDescent="0.15">
      <c r="A4" s="133"/>
      <c r="B4" s="316" t="s">
        <v>136</v>
      </c>
      <c r="C4" s="343" t="s">
        <v>66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16" t="s">
        <v>91</v>
      </c>
      <c r="T4" s="316" t="s">
        <v>114</v>
      </c>
    </row>
    <row r="5" spans="1:20" ht="44.25" customHeight="1" x14ac:dyDescent="0.15">
      <c r="A5" s="134"/>
      <c r="B5" s="316"/>
      <c r="C5" s="132">
        <v>0</v>
      </c>
      <c r="D5" s="132">
        <v>0.02</v>
      </c>
      <c r="E5" s="132">
        <v>0.04</v>
      </c>
      <c r="F5" s="132">
        <v>0.1</v>
      </c>
      <c r="G5" s="132">
        <v>0.2</v>
      </c>
      <c r="H5" s="132">
        <v>0.35</v>
      </c>
      <c r="I5" s="132">
        <v>0.5</v>
      </c>
      <c r="J5" s="132">
        <v>0.7</v>
      </c>
      <c r="K5" s="132">
        <v>0.75</v>
      </c>
      <c r="L5" s="132">
        <v>1</v>
      </c>
      <c r="M5" s="132">
        <v>1.5</v>
      </c>
      <c r="N5" s="132">
        <v>2.5</v>
      </c>
      <c r="O5" s="132">
        <v>3.7</v>
      </c>
      <c r="P5" s="132">
        <v>12.5</v>
      </c>
      <c r="Q5" s="94" t="s">
        <v>67</v>
      </c>
      <c r="R5" s="94" t="s">
        <v>113</v>
      </c>
      <c r="S5" s="316"/>
      <c r="T5" s="316"/>
    </row>
    <row r="6" spans="1:20" ht="10.5" customHeight="1" x14ac:dyDescent="0.15">
      <c r="A6" s="94">
        <v>1</v>
      </c>
      <c r="B6" s="83" t="s">
        <v>74</v>
      </c>
      <c r="C6" s="86">
        <v>498.3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11"/>
      <c r="R6" s="112"/>
      <c r="S6" s="111">
        <v>498.3</v>
      </c>
      <c r="T6" s="112"/>
    </row>
    <row r="7" spans="1:20" ht="10.5" customHeight="1" x14ac:dyDescent="0.15">
      <c r="A7" s="94">
        <v>2</v>
      </c>
      <c r="B7" s="83" t="s">
        <v>100</v>
      </c>
      <c r="C7" s="86">
        <v>134.9</v>
      </c>
      <c r="D7" s="86"/>
      <c r="E7" s="86"/>
      <c r="F7" s="86"/>
      <c r="G7" s="86">
        <v>678.9</v>
      </c>
      <c r="H7" s="86"/>
      <c r="I7" s="86"/>
      <c r="J7" s="86"/>
      <c r="K7" s="86"/>
      <c r="L7" s="86"/>
      <c r="M7" s="86"/>
      <c r="N7" s="86"/>
      <c r="O7" s="86"/>
      <c r="P7" s="86"/>
      <c r="Q7" s="111"/>
      <c r="R7" s="112"/>
      <c r="S7" s="111">
        <v>813.8</v>
      </c>
      <c r="T7" s="112">
        <v>623.4</v>
      </c>
    </row>
    <row r="8" spans="1:20" ht="10.5" customHeight="1" x14ac:dyDescent="0.15">
      <c r="A8" s="94">
        <v>3</v>
      </c>
      <c r="B8" s="83" t="s">
        <v>101</v>
      </c>
      <c r="C8" s="86">
        <v>390.8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111"/>
      <c r="R8" s="112"/>
      <c r="S8" s="111">
        <v>390.8</v>
      </c>
      <c r="T8" s="112">
        <v>105.3</v>
      </c>
    </row>
    <row r="9" spans="1:20" ht="10.5" customHeight="1" x14ac:dyDescent="0.15">
      <c r="A9" s="94">
        <v>4</v>
      </c>
      <c r="B9" s="83" t="s">
        <v>75</v>
      </c>
      <c r="C9" s="86">
        <v>220.4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111"/>
      <c r="R9" s="112"/>
      <c r="S9" s="111">
        <v>220.4</v>
      </c>
      <c r="T9" s="112"/>
    </row>
    <row r="10" spans="1:20" ht="10.5" customHeight="1" x14ac:dyDescent="0.15">
      <c r="A10" s="94">
        <v>6</v>
      </c>
      <c r="B10" s="83" t="s">
        <v>73</v>
      </c>
      <c r="C10" s="86"/>
      <c r="D10" s="86"/>
      <c r="E10" s="86"/>
      <c r="F10" s="86"/>
      <c r="G10" s="86">
        <v>938.3</v>
      </c>
      <c r="H10" s="86"/>
      <c r="I10" s="86"/>
      <c r="J10" s="86"/>
      <c r="K10" s="86"/>
      <c r="L10" s="86">
        <v>14.7</v>
      </c>
      <c r="M10" s="86"/>
      <c r="N10" s="86"/>
      <c r="O10" s="86"/>
      <c r="P10" s="86"/>
      <c r="Q10" s="111"/>
      <c r="R10" s="112"/>
      <c r="S10" s="111">
        <v>953.1</v>
      </c>
      <c r="T10" s="112">
        <v>940.3</v>
      </c>
    </row>
    <row r="11" spans="1:20" ht="10.5" customHeight="1" x14ac:dyDescent="0.15">
      <c r="A11" s="94">
        <v>7</v>
      </c>
      <c r="B11" s="83" t="s">
        <v>72</v>
      </c>
      <c r="C11" s="86"/>
      <c r="D11" s="86"/>
      <c r="E11" s="86"/>
      <c r="F11" s="86"/>
      <c r="G11" s="86"/>
      <c r="H11" s="86"/>
      <c r="I11" s="86"/>
      <c r="J11" s="86"/>
      <c r="K11" s="86"/>
      <c r="L11" s="86">
        <v>454.8</v>
      </c>
      <c r="M11" s="86"/>
      <c r="N11" s="86"/>
      <c r="O11" s="86"/>
      <c r="P11" s="86"/>
      <c r="Q11" s="111"/>
      <c r="R11" s="112"/>
      <c r="S11" s="111">
        <v>454.8</v>
      </c>
      <c r="T11" s="112"/>
    </row>
    <row r="12" spans="1:20" ht="10.5" customHeight="1" x14ac:dyDescent="0.15">
      <c r="A12" s="94">
        <v>8</v>
      </c>
      <c r="B12" s="83" t="s">
        <v>71</v>
      </c>
      <c r="C12" s="86"/>
      <c r="D12" s="86"/>
      <c r="E12" s="86"/>
      <c r="F12" s="86"/>
      <c r="G12" s="86"/>
      <c r="H12" s="86"/>
      <c r="I12" s="86"/>
      <c r="J12" s="86"/>
      <c r="K12" s="86">
        <v>2029.7</v>
      </c>
      <c r="L12" s="86"/>
      <c r="M12" s="86"/>
      <c r="N12" s="86"/>
      <c r="O12" s="86"/>
      <c r="P12" s="86"/>
      <c r="Q12" s="111"/>
      <c r="R12" s="112"/>
      <c r="S12" s="111">
        <v>2029.7</v>
      </c>
      <c r="T12" s="112"/>
    </row>
    <row r="13" spans="1:20" ht="10.5" customHeight="1" x14ac:dyDescent="0.15">
      <c r="A13" s="94">
        <v>9</v>
      </c>
      <c r="B13" s="83" t="s">
        <v>103</v>
      </c>
      <c r="C13" s="86"/>
      <c r="D13" s="86"/>
      <c r="E13" s="86"/>
      <c r="F13" s="86"/>
      <c r="G13" s="86"/>
      <c r="H13" s="86">
        <v>24249.5</v>
      </c>
      <c r="I13" s="86"/>
      <c r="J13" s="86"/>
      <c r="K13" s="86"/>
      <c r="L13" s="86">
        <v>3590.6</v>
      </c>
      <c r="M13" s="86"/>
      <c r="N13" s="86"/>
      <c r="O13" s="86"/>
      <c r="P13" s="86"/>
      <c r="Q13" s="111"/>
      <c r="R13" s="112"/>
      <c r="S13" s="111">
        <v>27840.1</v>
      </c>
      <c r="T13" s="112"/>
    </row>
    <row r="14" spans="1:20" ht="10.5" customHeight="1" x14ac:dyDescent="0.15">
      <c r="A14" s="94">
        <v>10</v>
      </c>
      <c r="B14" s="83" t="s">
        <v>69</v>
      </c>
      <c r="C14" s="86"/>
      <c r="D14" s="86"/>
      <c r="E14" s="86"/>
      <c r="F14" s="86"/>
      <c r="G14" s="86"/>
      <c r="H14" s="86"/>
      <c r="I14" s="86"/>
      <c r="J14" s="86"/>
      <c r="K14" s="86"/>
      <c r="L14" s="86">
        <v>62.4</v>
      </c>
      <c r="M14" s="86">
        <v>72.7</v>
      </c>
      <c r="N14" s="86"/>
      <c r="O14" s="86"/>
      <c r="P14" s="86"/>
      <c r="Q14" s="111"/>
      <c r="R14" s="112"/>
      <c r="S14" s="111">
        <v>135.1</v>
      </c>
      <c r="T14" s="112"/>
    </row>
    <row r="15" spans="1:20" ht="10.5" customHeight="1" x14ac:dyDescent="0.15">
      <c r="A15" s="94">
        <v>12</v>
      </c>
      <c r="B15" s="83" t="s">
        <v>102</v>
      </c>
      <c r="C15" s="86"/>
      <c r="D15" s="86"/>
      <c r="E15" s="86"/>
      <c r="F15" s="86">
        <v>2322.6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11"/>
      <c r="R15" s="112"/>
      <c r="S15" s="111">
        <v>2322.6</v>
      </c>
      <c r="T15" s="112">
        <v>74.900000000000006</v>
      </c>
    </row>
    <row r="16" spans="1:20" ht="10.5" customHeight="1" x14ac:dyDescent="0.15">
      <c r="A16" s="94">
        <v>15</v>
      </c>
      <c r="B16" s="83" t="s">
        <v>70</v>
      </c>
      <c r="C16" s="86"/>
      <c r="D16" s="86"/>
      <c r="E16" s="86"/>
      <c r="F16" s="86"/>
      <c r="G16" s="86"/>
      <c r="H16" s="86"/>
      <c r="I16" s="86"/>
      <c r="J16" s="86"/>
      <c r="K16" s="86"/>
      <c r="L16" s="86">
        <v>260.10000000000002</v>
      </c>
      <c r="M16" s="86"/>
      <c r="N16" s="86">
        <v>220</v>
      </c>
      <c r="O16" s="86"/>
      <c r="P16" s="86"/>
      <c r="Q16" s="111"/>
      <c r="R16" s="112"/>
      <c r="S16" s="111">
        <v>480.1</v>
      </c>
      <c r="T16" s="112"/>
    </row>
    <row r="17" spans="1:20" ht="10.5" customHeight="1" x14ac:dyDescent="0.15">
      <c r="A17" s="94">
        <v>16</v>
      </c>
      <c r="B17" s="83" t="s">
        <v>68</v>
      </c>
      <c r="C17" s="86">
        <v>56.2</v>
      </c>
      <c r="D17" s="86"/>
      <c r="E17" s="86"/>
      <c r="F17" s="86"/>
      <c r="G17" s="86"/>
      <c r="H17" s="86"/>
      <c r="I17" s="86"/>
      <c r="J17" s="86"/>
      <c r="K17" s="86"/>
      <c r="L17" s="86">
        <v>480.3</v>
      </c>
      <c r="M17" s="86"/>
      <c r="N17" s="86"/>
      <c r="O17" s="86"/>
      <c r="P17" s="86"/>
      <c r="Q17" s="111"/>
      <c r="R17" s="112"/>
      <c r="S17" s="111">
        <v>536.5</v>
      </c>
      <c r="T17" s="112"/>
    </row>
    <row r="18" spans="1:20" ht="10.5" customHeight="1" x14ac:dyDescent="0.15">
      <c r="A18" s="122">
        <v>17</v>
      </c>
      <c r="B18" s="84" t="s">
        <v>60</v>
      </c>
      <c r="C18" s="88">
        <v>1300.5999999999999</v>
      </c>
      <c r="D18" s="88"/>
      <c r="E18" s="88"/>
      <c r="F18" s="88">
        <v>2322.6</v>
      </c>
      <c r="G18" s="88">
        <v>1617.2</v>
      </c>
      <c r="H18" s="88">
        <v>24249.5</v>
      </c>
      <c r="I18" s="88"/>
      <c r="J18" s="88"/>
      <c r="K18" s="88">
        <v>2029.7</v>
      </c>
      <c r="L18" s="88">
        <v>4862.8999999999996</v>
      </c>
      <c r="M18" s="88">
        <v>72.7</v>
      </c>
      <c r="N18" s="88">
        <v>220</v>
      </c>
      <c r="O18" s="88"/>
      <c r="P18" s="88"/>
      <c r="Q18" s="114"/>
      <c r="R18" s="114"/>
      <c r="S18" s="114">
        <v>36675.199999999997</v>
      </c>
      <c r="T18" s="114">
        <v>1743.9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/>
  </sheetViews>
  <sheetFormatPr baseColWidth="10" defaultRowHeight="10.5" x14ac:dyDescent="0.15"/>
  <cols>
    <col min="1" max="1" width="5.6640625" style="135" bestFit="1" customWidth="1"/>
    <col min="2" max="2" width="53.83203125" style="135" customWidth="1"/>
    <col min="3" max="9" width="16.83203125" style="135" customWidth="1"/>
    <col min="10" max="16384" width="12" style="135"/>
  </cols>
  <sheetData>
    <row r="1" spans="1:9" x14ac:dyDescent="0.15">
      <c r="A1" s="144" t="s">
        <v>398</v>
      </c>
      <c r="B1" s="144" t="s">
        <v>452</v>
      </c>
    </row>
    <row r="2" spans="1:9" x14ac:dyDescent="0.15">
      <c r="G2" s="182" t="s">
        <v>429</v>
      </c>
    </row>
    <row r="4" spans="1:9" x14ac:dyDescent="0.15">
      <c r="A4" s="344"/>
      <c r="B4" s="345"/>
      <c r="C4" s="79" t="s">
        <v>0</v>
      </c>
      <c r="D4" s="79" t="s">
        <v>1</v>
      </c>
      <c r="E4" s="79" t="s">
        <v>2</v>
      </c>
      <c r="F4" s="79" t="s">
        <v>5</v>
      </c>
      <c r="G4" s="79" t="s">
        <v>6</v>
      </c>
      <c r="H4" s="79" t="s">
        <v>7</v>
      </c>
      <c r="I4" s="79" t="s">
        <v>8</v>
      </c>
    </row>
    <row r="5" spans="1:9" ht="31.5" x14ac:dyDescent="0.15">
      <c r="A5" s="346"/>
      <c r="B5" s="347"/>
      <c r="C5" s="138" t="s">
        <v>115</v>
      </c>
      <c r="D5" s="138" t="s">
        <v>97</v>
      </c>
      <c r="E5" s="138" t="s">
        <v>96</v>
      </c>
      <c r="F5" s="138" t="s">
        <v>9</v>
      </c>
      <c r="G5" s="138" t="s">
        <v>116</v>
      </c>
      <c r="H5" s="138" t="s">
        <v>117</v>
      </c>
      <c r="I5" s="138" t="s">
        <v>747</v>
      </c>
    </row>
    <row r="6" spans="1:9" x14ac:dyDescent="0.15">
      <c r="A6" s="79">
        <v>1</v>
      </c>
      <c r="B6" s="139" t="s">
        <v>118</v>
      </c>
      <c r="C6" s="140"/>
      <c r="D6" s="87">
        <v>361.7</v>
      </c>
      <c r="E6" s="87">
        <v>64.3</v>
      </c>
      <c r="F6" s="140"/>
      <c r="G6" s="140"/>
      <c r="H6" s="87">
        <v>426</v>
      </c>
      <c r="I6" s="87">
        <v>85.2</v>
      </c>
    </row>
    <row r="7" spans="1:9" x14ac:dyDescent="0.15">
      <c r="A7" s="79">
        <v>2</v>
      </c>
      <c r="B7" s="83" t="s">
        <v>119</v>
      </c>
      <c r="C7" s="141"/>
      <c r="D7" s="142"/>
      <c r="E7" s="142"/>
      <c r="F7" s="140"/>
      <c r="G7" s="140"/>
      <c r="H7" s="141"/>
      <c r="I7" s="141"/>
    </row>
    <row r="8" spans="1:9" x14ac:dyDescent="0.15">
      <c r="A8" s="79">
        <v>3</v>
      </c>
      <c r="B8" s="83" t="s">
        <v>120</v>
      </c>
      <c r="C8" s="142"/>
      <c r="D8" s="141"/>
      <c r="E8" s="142"/>
      <c r="F8" s="142"/>
      <c r="G8" s="141"/>
      <c r="H8" s="141"/>
      <c r="I8" s="141"/>
    </row>
    <row r="9" spans="1:9" x14ac:dyDescent="0.15">
      <c r="A9" s="79">
        <v>4</v>
      </c>
      <c r="B9" s="83" t="s">
        <v>121</v>
      </c>
      <c r="C9" s="142"/>
      <c r="D9" s="142"/>
      <c r="E9" s="142"/>
      <c r="F9" s="141"/>
      <c r="G9" s="141"/>
      <c r="H9" s="141"/>
      <c r="I9" s="141"/>
    </row>
    <row r="10" spans="1:9" x14ac:dyDescent="0.15">
      <c r="A10" s="79">
        <v>5</v>
      </c>
      <c r="B10" s="83" t="s">
        <v>124</v>
      </c>
      <c r="C10" s="142"/>
      <c r="D10" s="142"/>
      <c r="E10" s="142"/>
      <c r="F10" s="141"/>
      <c r="G10" s="141"/>
      <c r="H10" s="141"/>
      <c r="I10" s="141"/>
    </row>
    <row r="11" spans="1:9" x14ac:dyDescent="0.15">
      <c r="A11" s="79">
        <v>6</v>
      </c>
      <c r="B11" s="83" t="s">
        <v>125</v>
      </c>
      <c r="C11" s="142"/>
      <c r="D11" s="142"/>
      <c r="E11" s="142"/>
      <c r="F11" s="141"/>
      <c r="G11" s="141"/>
      <c r="H11" s="141"/>
      <c r="I11" s="141"/>
    </row>
    <row r="12" spans="1:9" x14ac:dyDescent="0.15">
      <c r="A12" s="79">
        <v>7</v>
      </c>
      <c r="B12" s="83" t="s">
        <v>126</v>
      </c>
      <c r="C12" s="142"/>
      <c r="D12" s="142"/>
      <c r="E12" s="142"/>
      <c r="F12" s="141"/>
      <c r="G12" s="141"/>
      <c r="H12" s="141"/>
      <c r="I12" s="141"/>
    </row>
    <row r="13" spans="1:9" x14ac:dyDescent="0.15">
      <c r="A13" s="79">
        <v>8</v>
      </c>
      <c r="B13" s="83" t="s">
        <v>122</v>
      </c>
      <c r="C13" s="142"/>
      <c r="D13" s="142"/>
      <c r="E13" s="142"/>
      <c r="F13" s="142"/>
      <c r="G13" s="142"/>
      <c r="H13" s="141"/>
      <c r="I13" s="141"/>
    </row>
    <row r="14" spans="1:9" x14ac:dyDescent="0.15">
      <c r="A14" s="79">
        <v>9</v>
      </c>
      <c r="B14" s="83" t="s">
        <v>123</v>
      </c>
      <c r="C14" s="142"/>
      <c r="D14" s="142"/>
      <c r="E14" s="142"/>
      <c r="F14" s="142"/>
      <c r="G14" s="142"/>
      <c r="H14" s="141"/>
      <c r="I14" s="141"/>
    </row>
    <row r="15" spans="1:9" s="136" customFormat="1" x14ac:dyDescent="0.15">
      <c r="A15" s="79">
        <v>10</v>
      </c>
      <c r="B15" s="83" t="s">
        <v>10</v>
      </c>
      <c r="C15" s="140"/>
      <c r="D15" s="140"/>
      <c r="E15" s="140"/>
      <c r="F15" s="140"/>
      <c r="G15" s="140"/>
      <c r="H15" s="87"/>
      <c r="I15" s="87"/>
    </row>
    <row r="16" spans="1:9" s="136" customFormat="1" x14ac:dyDescent="0.15">
      <c r="A16" s="145">
        <v>11</v>
      </c>
      <c r="B16" s="84" t="s">
        <v>60</v>
      </c>
      <c r="C16" s="143"/>
      <c r="D16" s="143"/>
      <c r="E16" s="143"/>
      <c r="F16" s="143"/>
      <c r="G16" s="143"/>
      <c r="H16" s="143"/>
      <c r="I16" s="89">
        <v>85.2</v>
      </c>
    </row>
    <row r="19" spans="3:9" x14ac:dyDescent="0.15">
      <c r="C19" s="137"/>
      <c r="D19" s="137"/>
      <c r="E19" s="137"/>
      <c r="F19" s="137"/>
      <c r="G19" s="137"/>
      <c r="H19" s="137"/>
      <c r="I19" s="137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4" sqref="A4:B5"/>
    </sheetView>
  </sheetViews>
  <sheetFormatPr baseColWidth="10" defaultRowHeight="10.5" x14ac:dyDescent="0.15"/>
  <cols>
    <col min="1" max="1" width="5.33203125" style="135" bestFit="1" customWidth="1"/>
    <col min="2" max="2" width="55.83203125" style="135" bestFit="1" customWidth="1"/>
    <col min="3" max="4" width="17" style="135" customWidth="1"/>
    <col min="5" max="16384" width="12" style="135"/>
  </cols>
  <sheetData>
    <row r="1" spans="1:8" x14ac:dyDescent="0.15">
      <c r="A1" s="144" t="s">
        <v>399</v>
      </c>
      <c r="B1" s="144" t="s">
        <v>453</v>
      </c>
    </row>
    <row r="2" spans="1:8" x14ac:dyDescent="0.15">
      <c r="H2" s="182" t="s">
        <v>429</v>
      </c>
    </row>
    <row r="4" spans="1:8" x14ac:dyDescent="0.15">
      <c r="A4" s="344"/>
      <c r="B4" s="345"/>
      <c r="C4" s="79" t="s">
        <v>0</v>
      </c>
      <c r="D4" s="79" t="s">
        <v>1</v>
      </c>
    </row>
    <row r="5" spans="1:8" ht="21" x14ac:dyDescent="0.15">
      <c r="A5" s="346"/>
      <c r="B5" s="347"/>
      <c r="C5" s="138" t="s">
        <v>132</v>
      </c>
      <c r="D5" s="138" t="s">
        <v>98</v>
      </c>
    </row>
    <row r="6" spans="1:8" ht="10.5" customHeight="1" x14ac:dyDescent="0.15">
      <c r="A6" s="79">
        <v>1</v>
      </c>
      <c r="B6" s="139" t="s">
        <v>127</v>
      </c>
      <c r="C6" s="87"/>
      <c r="D6" s="87"/>
    </row>
    <row r="7" spans="1:8" ht="10.5" customHeight="1" x14ac:dyDescent="0.15">
      <c r="A7" s="79">
        <v>2</v>
      </c>
      <c r="B7" s="83" t="s">
        <v>128</v>
      </c>
      <c r="C7" s="140"/>
      <c r="D7" s="87"/>
    </row>
    <row r="8" spans="1:8" ht="10.5" customHeight="1" x14ac:dyDescent="0.15">
      <c r="A8" s="79">
        <v>3</v>
      </c>
      <c r="B8" s="83" t="s">
        <v>129</v>
      </c>
      <c r="C8" s="140"/>
      <c r="D8" s="87"/>
    </row>
    <row r="9" spans="1:8" ht="10.5" customHeight="1" x14ac:dyDescent="0.15">
      <c r="A9" s="79">
        <v>4</v>
      </c>
      <c r="B9" s="83" t="s">
        <v>131</v>
      </c>
      <c r="C9" s="87">
        <v>426</v>
      </c>
      <c r="D9" s="87">
        <v>263.5</v>
      </c>
    </row>
    <row r="10" spans="1:8" ht="10.5" customHeight="1" x14ac:dyDescent="0.15">
      <c r="A10" s="79" t="s">
        <v>130</v>
      </c>
      <c r="B10" s="83" t="s">
        <v>454</v>
      </c>
      <c r="C10" s="87"/>
      <c r="D10" s="87"/>
    </row>
    <row r="11" spans="1:8" ht="10.5" customHeight="1" x14ac:dyDescent="0.15">
      <c r="A11" s="145">
        <v>5</v>
      </c>
      <c r="B11" s="84" t="s">
        <v>60</v>
      </c>
      <c r="C11" s="89">
        <v>426</v>
      </c>
      <c r="D11" s="89">
        <v>263.5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B4" sqref="B4:B5"/>
    </sheetView>
  </sheetViews>
  <sheetFormatPr baseColWidth="10" defaultRowHeight="10.5" x14ac:dyDescent="0.15"/>
  <cols>
    <col min="1" max="1" width="5.6640625" style="135" bestFit="1" customWidth="1"/>
    <col min="2" max="2" width="51.1640625" style="135" customWidth="1"/>
    <col min="3" max="12" width="14.5" style="135" customWidth="1"/>
    <col min="13" max="16384" width="12" style="135"/>
  </cols>
  <sheetData>
    <row r="1" spans="1:12" x14ac:dyDescent="0.15">
      <c r="A1" s="144" t="s">
        <v>400</v>
      </c>
      <c r="B1" s="144" t="s">
        <v>455</v>
      </c>
    </row>
    <row r="2" spans="1:12" x14ac:dyDescent="0.15">
      <c r="H2" s="182" t="s">
        <v>429</v>
      </c>
    </row>
    <row r="3" spans="1:12" x14ac:dyDescent="0.15">
      <c r="B3" s="146"/>
    </row>
    <row r="4" spans="1:12" ht="15.75" customHeight="1" x14ac:dyDescent="0.15">
      <c r="A4" s="148"/>
      <c r="B4" s="348" t="s">
        <v>99</v>
      </c>
      <c r="C4" s="348" t="s">
        <v>66</v>
      </c>
      <c r="D4" s="348"/>
      <c r="E4" s="348"/>
      <c r="F4" s="348"/>
      <c r="G4" s="348"/>
      <c r="H4" s="348"/>
      <c r="I4" s="348"/>
      <c r="J4" s="348"/>
      <c r="K4" s="349" t="s">
        <v>135</v>
      </c>
      <c r="L4" s="349" t="s">
        <v>134</v>
      </c>
    </row>
    <row r="5" spans="1:12" ht="18" customHeight="1" x14ac:dyDescent="0.15">
      <c r="A5" s="149"/>
      <c r="B5" s="348"/>
      <c r="C5" s="147">
        <v>0</v>
      </c>
      <c r="D5" s="147">
        <v>0.1</v>
      </c>
      <c r="E5" s="147">
        <v>0.2</v>
      </c>
      <c r="F5" s="147">
        <v>0.5</v>
      </c>
      <c r="G5" s="147">
        <v>0.75</v>
      </c>
      <c r="H5" s="147">
        <v>1</v>
      </c>
      <c r="I5" s="147">
        <v>1.5</v>
      </c>
      <c r="J5" s="147" t="s">
        <v>67</v>
      </c>
      <c r="K5" s="349"/>
      <c r="L5" s="349"/>
    </row>
    <row r="6" spans="1:12" x14ac:dyDescent="0.15">
      <c r="A6" s="150">
        <v>1</v>
      </c>
      <c r="B6" s="110" t="s">
        <v>74</v>
      </c>
      <c r="C6" s="127"/>
      <c r="D6" s="127"/>
      <c r="E6" s="127"/>
      <c r="F6" s="127"/>
      <c r="G6" s="127"/>
      <c r="H6" s="127"/>
      <c r="I6" s="127"/>
      <c r="J6" s="127"/>
      <c r="K6" s="127"/>
      <c r="L6" s="126"/>
    </row>
    <row r="7" spans="1:12" x14ac:dyDescent="0.15">
      <c r="A7" s="150">
        <v>2</v>
      </c>
      <c r="B7" s="110" t="s">
        <v>100</v>
      </c>
      <c r="C7" s="127"/>
      <c r="D7" s="127"/>
      <c r="E7" s="127"/>
      <c r="F7" s="127"/>
      <c r="G7" s="127"/>
      <c r="H7" s="127"/>
      <c r="I7" s="127"/>
      <c r="J7" s="127"/>
      <c r="K7" s="127"/>
      <c r="L7" s="126"/>
    </row>
    <row r="8" spans="1:12" x14ac:dyDescent="0.15">
      <c r="A8" s="150">
        <v>3</v>
      </c>
      <c r="B8" s="110" t="s">
        <v>101</v>
      </c>
      <c r="C8" s="127"/>
      <c r="D8" s="127"/>
      <c r="E8" s="127"/>
      <c r="F8" s="127"/>
      <c r="G8" s="127"/>
      <c r="H8" s="127"/>
      <c r="I8" s="127"/>
      <c r="J8" s="127"/>
      <c r="K8" s="127"/>
      <c r="L8" s="126"/>
    </row>
    <row r="9" spans="1:12" x14ac:dyDescent="0.15">
      <c r="A9" s="150">
        <v>4</v>
      </c>
      <c r="B9" s="110" t="s">
        <v>75</v>
      </c>
      <c r="C9" s="127"/>
      <c r="D9" s="127"/>
      <c r="E9" s="127"/>
      <c r="F9" s="127"/>
      <c r="G9" s="127"/>
      <c r="H9" s="127"/>
      <c r="I9" s="127"/>
      <c r="J9" s="127"/>
      <c r="K9" s="127"/>
      <c r="L9" s="126"/>
    </row>
    <row r="10" spans="1:12" x14ac:dyDescent="0.15">
      <c r="A10" s="150">
        <v>6</v>
      </c>
      <c r="B10" s="110" t="s">
        <v>73</v>
      </c>
      <c r="C10" s="127"/>
      <c r="D10" s="127"/>
      <c r="E10" s="127">
        <v>426</v>
      </c>
      <c r="F10" s="127"/>
      <c r="G10" s="127"/>
      <c r="H10" s="127"/>
      <c r="I10" s="127"/>
      <c r="J10" s="127"/>
      <c r="K10" s="127">
        <v>426</v>
      </c>
      <c r="L10" s="126"/>
    </row>
    <row r="11" spans="1:12" x14ac:dyDescent="0.15">
      <c r="A11" s="150">
        <v>7</v>
      </c>
      <c r="B11" s="110" t="s">
        <v>72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6"/>
    </row>
    <row r="12" spans="1:12" x14ac:dyDescent="0.15">
      <c r="A12" s="150">
        <v>8</v>
      </c>
      <c r="B12" s="110" t="s">
        <v>71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6"/>
    </row>
    <row r="13" spans="1:12" x14ac:dyDescent="0.15">
      <c r="A13" s="150">
        <v>9</v>
      </c>
      <c r="B13" s="110" t="s">
        <v>133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6"/>
    </row>
    <row r="14" spans="1:12" x14ac:dyDescent="0.15">
      <c r="A14" s="150">
        <v>10</v>
      </c>
      <c r="B14" s="110" t="s">
        <v>68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6"/>
    </row>
    <row r="15" spans="1:12" x14ac:dyDescent="0.15">
      <c r="A15" s="151">
        <v>11</v>
      </c>
      <c r="B15" s="113" t="s">
        <v>60</v>
      </c>
      <c r="C15" s="128"/>
      <c r="D15" s="128"/>
      <c r="E15" s="128">
        <v>426</v>
      </c>
      <c r="F15" s="128"/>
      <c r="G15" s="128"/>
      <c r="H15" s="128"/>
      <c r="I15" s="128"/>
      <c r="J15" s="128"/>
      <c r="K15" s="128">
        <v>426</v>
      </c>
      <c r="L15" s="128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B4" sqref="B4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465</v>
      </c>
      <c r="B1" s="31" t="s">
        <v>457</v>
      </c>
    </row>
    <row r="2" spans="1:8" x14ac:dyDescent="0.15">
      <c r="H2" s="182" t="s">
        <v>429</v>
      </c>
    </row>
    <row r="3" spans="1:8" x14ac:dyDescent="0.15">
      <c r="A3" s="154"/>
      <c r="B3" s="155"/>
      <c r="C3" s="152" t="s">
        <v>0</v>
      </c>
      <c r="D3" s="152" t="s">
        <v>1</v>
      </c>
      <c r="E3" s="152" t="s">
        <v>2</v>
      </c>
      <c r="F3" s="152" t="s">
        <v>5</v>
      </c>
      <c r="G3" s="152" t="s">
        <v>6</v>
      </c>
    </row>
    <row r="4" spans="1:8" ht="33.75" customHeight="1" x14ac:dyDescent="0.15">
      <c r="A4" s="156"/>
      <c r="B4" s="157"/>
      <c r="C4" s="153" t="s">
        <v>765</v>
      </c>
      <c r="D4" s="153" t="s">
        <v>769</v>
      </c>
      <c r="E4" s="153" t="s">
        <v>770</v>
      </c>
      <c r="F4" s="153" t="s">
        <v>771</v>
      </c>
      <c r="G4" s="153" t="s">
        <v>772</v>
      </c>
    </row>
    <row r="5" spans="1:8" x14ac:dyDescent="0.15">
      <c r="A5" s="158">
        <v>1</v>
      </c>
      <c r="B5" s="152" t="s">
        <v>763</v>
      </c>
      <c r="C5" s="159">
        <v>183.1</v>
      </c>
      <c r="D5" s="159">
        <v>20.100000000000001</v>
      </c>
      <c r="E5" s="159">
        <v>163</v>
      </c>
      <c r="F5" s="159">
        <v>0</v>
      </c>
      <c r="G5" s="159">
        <v>163</v>
      </c>
    </row>
    <row r="6" spans="1:8" x14ac:dyDescent="0.15">
      <c r="A6" s="158">
        <v>2</v>
      </c>
      <c r="B6" s="152" t="s">
        <v>276</v>
      </c>
      <c r="C6" s="159"/>
      <c r="D6" s="159"/>
      <c r="E6" s="159"/>
      <c r="F6" s="159"/>
      <c r="G6" s="159"/>
    </row>
    <row r="7" spans="1:8" x14ac:dyDescent="0.15">
      <c r="A7" s="158">
        <v>3</v>
      </c>
      <c r="B7" s="152" t="s">
        <v>764</v>
      </c>
      <c r="C7" s="159"/>
      <c r="D7" s="159"/>
      <c r="E7" s="159"/>
      <c r="F7" s="159"/>
      <c r="G7" s="159"/>
    </row>
    <row r="8" spans="1:8" x14ac:dyDescent="0.15">
      <c r="A8" s="169">
        <v>4</v>
      </c>
      <c r="B8" s="160" t="s">
        <v>185</v>
      </c>
      <c r="C8" s="197">
        <v>183.1</v>
      </c>
      <c r="D8" s="197">
        <v>20.100000000000001</v>
      </c>
      <c r="E8" s="197">
        <v>163</v>
      </c>
      <c r="F8" s="197">
        <v>0</v>
      </c>
      <c r="G8" s="197">
        <v>163</v>
      </c>
    </row>
    <row r="9" spans="1:8" s="154" customFormat="1" x14ac:dyDescent="0.15">
      <c r="A9" s="184"/>
      <c r="C9" s="185"/>
      <c r="D9" s="185"/>
      <c r="E9" s="185"/>
      <c r="F9" s="185"/>
      <c r="G9" s="185"/>
    </row>
    <row r="10" spans="1:8" s="154" customFormat="1" x14ac:dyDescent="0.15">
      <c r="A10" s="184"/>
      <c r="B10" s="154" t="s">
        <v>463</v>
      </c>
      <c r="C10" s="185"/>
      <c r="D10" s="185"/>
      <c r="E10" s="185"/>
      <c r="F10" s="185"/>
      <c r="G10" s="185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4" sqref="B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464</v>
      </c>
      <c r="B1" s="31" t="s">
        <v>457</v>
      </c>
    </row>
    <row r="2" spans="1:9" x14ac:dyDescent="0.15">
      <c r="I2" s="182" t="s">
        <v>429</v>
      </c>
    </row>
    <row r="3" spans="1:9" x14ac:dyDescent="0.15">
      <c r="C3" s="186" t="s">
        <v>0</v>
      </c>
      <c r="D3" s="186" t="s">
        <v>1</v>
      </c>
      <c r="E3" s="186" t="s">
        <v>2</v>
      </c>
      <c r="F3" s="186" t="s">
        <v>5</v>
      </c>
      <c r="G3" s="186" t="s">
        <v>6</v>
      </c>
      <c r="H3" s="186" t="s">
        <v>7</v>
      </c>
    </row>
    <row r="4" spans="1:9" x14ac:dyDescent="0.15">
      <c r="C4" s="350" t="s">
        <v>766</v>
      </c>
      <c r="D4" s="350"/>
      <c r="E4" s="350"/>
      <c r="F4" s="350"/>
      <c r="G4" s="350" t="s">
        <v>767</v>
      </c>
      <c r="H4" s="350"/>
    </row>
    <row r="5" spans="1:9" x14ac:dyDescent="0.15">
      <c r="C5" s="350" t="s">
        <v>470</v>
      </c>
      <c r="D5" s="350"/>
      <c r="E5" s="350" t="s">
        <v>768</v>
      </c>
      <c r="F5" s="350"/>
      <c r="G5" s="321" t="s">
        <v>470</v>
      </c>
      <c r="H5" s="321" t="s">
        <v>768</v>
      </c>
    </row>
    <row r="6" spans="1:9" x14ac:dyDescent="0.15">
      <c r="C6" s="186" t="s">
        <v>471</v>
      </c>
      <c r="D6" s="186" t="s">
        <v>472</v>
      </c>
      <c r="E6" s="257" t="s">
        <v>471</v>
      </c>
      <c r="F6" s="257" t="s">
        <v>472</v>
      </c>
      <c r="G6" s="321"/>
      <c r="H6" s="321"/>
    </row>
    <row r="7" spans="1:9" x14ac:dyDescent="0.15">
      <c r="C7" s="186"/>
      <c r="D7" s="186"/>
      <c r="E7" s="186"/>
      <c r="F7" s="186"/>
      <c r="G7" s="96"/>
      <c r="H7" s="96"/>
    </row>
    <row r="8" spans="1:9" ht="12" x14ac:dyDescent="0.2">
      <c r="B8" s="220" t="s">
        <v>473</v>
      </c>
      <c r="C8" s="152"/>
      <c r="D8" s="152"/>
      <c r="E8" s="152"/>
      <c r="F8" s="152"/>
      <c r="G8" s="152"/>
      <c r="H8" s="152"/>
    </row>
    <row r="9" spans="1:9" ht="12" x14ac:dyDescent="0.2">
      <c r="B9" s="220" t="s">
        <v>474</v>
      </c>
      <c r="C9" s="152"/>
      <c r="D9" s="152"/>
      <c r="E9" s="152"/>
      <c r="F9" s="152"/>
      <c r="G9" s="152"/>
      <c r="H9" s="152"/>
    </row>
    <row r="10" spans="1:9" ht="12" x14ac:dyDescent="0.2">
      <c r="B10" s="220" t="s">
        <v>475</v>
      </c>
      <c r="C10" s="152"/>
      <c r="D10" s="152"/>
      <c r="E10" s="152"/>
      <c r="F10" s="152"/>
      <c r="G10" s="152"/>
      <c r="H10" s="152"/>
    </row>
    <row r="11" spans="1:9" ht="12" x14ac:dyDescent="0.2">
      <c r="B11" s="220" t="s">
        <v>476</v>
      </c>
      <c r="C11" s="152"/>
      <c r="D11" s="152"/>
      <c r="E11" s="152"/>
      <c r="F11" s="152"/>
      <c r="G11" s="152"/>
      <c r="H11" s="152"/>
    </row>
    <row r="12" spans="1:9" ht="12" x14ac:dyDescent="0.2">
      <c r="B12" s="220" t="s">
        <v>477</v>
      </c>
      <c r="C12" s="152"/>
      <c r="D12" s="152"/>
      <c r="E12" s="152"/>
      <c r="F12" s="152"/>
      <c r="G12" s="152"/>
      <c r="H12" s="152"/>
    </row>
    <row r="13" spans="1:9" ht="12" x14ac:dyDescent="0.2">
      <c r="B13" s="220" t="s">
        <v>478</v>
      </c>
      <c r="C13" s="152"/>
      <c r="D13" s="152"/>
      <c r="E13" s="152"/>
      <c r="F13" s="152"/>
      <c r="G13" s="152"/>
      <c r="H13" s="152"/>
    </row>
    <row r="14" spans="1:9" ht="12" x14ac:dyDescent="0.2">
      <c r="B14" s="220" t="s">
        <v>479</v>
      </c>
      <c r="C14" s="152"/>
      <c r="D14" s="152"/>
      <c r="E14" s="152"/>
      <c r="F14" s="152"/>
      <c r="G14" s="152"/>
      <c r="H14" s="152"/>
    </row>
    <row r="15" spans="1:9" ht="12" x14ac:dyDescent="0.2">
      <c r="B15" s="220" t="s">
        <v>480</v>
      </c>
      <c r="C15" s="152"/>
      <c r="D15" s="152"/>
      <c r="E15" s="152"/>
      <c r="F15" s="152"/>
      <c r="G15" s="152"/>
      <c r="H15" s="152"/>
    </row>
    <row r="16" spans="1:9" x14ac:dyDescent="0.15">
      <c r="B16" s="152" t="s">
        <v>466</v>
      </c>
      <c r="C16" s="152"/>
      <c r="D16" s="152"/>
      <c r="E16" s="152"/>
      <c r="F16" s="152"/>
      <c r="G16" s="152"/>
      <c r="H16" s="152"/>
    </row>
    <row r="18" spans="2:2" x14ac:dyDescent="0.15">
      <c r="B18" s="12" t="s">
        <v>463</v>
      </c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142"/>
  <sheetViews>
    <sheetView workbookViewId="0">
      <selection activeCell="D1" sqref="D1"/>
    </sheetView>
  </sheetViews>
  <sheetFormatPr baseColWidth="10" defaultColWidth="4.1640625" defaultRowHeight="10.5" outlineLevelRow="1" x14ac:dyDescent="0.15"/>
  <cols>
    <col min="1" max="1" width="4.1640625" style="236" customWidth="1"/>
    <col min="2" max="2" width="84" style="85" bestFit="1" customWidth="1"/>
    <col min="3" max="5" width="19" style="85" customWidth="1"/>
    <col min="6" max="10" width="4.1640625" style="85"/>
    <col min="11" max="11" width="4.1640625" style="85" customWidth="1"/>
    <col min="12" max="16384" width="4.1640625" style="85"/>
  </cols>
  <sheetData>
    <row r="1" spans="1:5" x14ac:dyDescent="0.15">
      <c r="A1" s="235" t="s">
        <v>377</v>
      </c>
      <c r="B1" s="107" t="s">
        <v>578</v>
      </c>
      <c r="D1" s="253">
        <f>+Innhold!D2</f>
        <v>42825</v>
      </c>
    </row>
    <row r="2" spans="1:5" x14ac:dyDescent="0.15">
      <c r="E2" s="182" t="s">
        <v>429</v>
      </c>
    </row>
    <row r="3" spans="1:5" ht="21" x14ac:dyDescent="0.15">
      <c r="A3" s="237"/>
      <c r="B3" s="223"/>
      <c r="C3" s="223" t="s">
        <v>579</v>
      </c>
      <c r="D3" s="223" t="s">
        <v>580</v>
      </c>
      <c r="E3" s="223" t="s">
        <v>581</v>
      </c>
    </row>
    <row r="4" spans="1:5" x14ac:dyDescent="0.15">
      <c r="A4" s="292" t="s">
        <v>582</v>
      </c>
      <c r="B4" s="293"/>
      <c r="C4" s="293"/>
      <c r="D4" s="293"/>
      <c r="E4" s="294"/>
    </row>
    <row r="5" spans="1:5" x14ac:dyDescent="0.15">
      <c r="A5" s="238">
        <v>1</v>
      </c>
      <c r="B5" s="224" t="s">
        <v>583</v>
      </c>
      <c r="C5" s="225">
        <v>595089.97</v>
      </c>
      <c r="D5" s="226"/>
      <c r="E5" s="261" t="s">
        <v>0</v>
      </c>
    </row>
    <row r="6" spans="1:5" ht="10.5" hidden="1" customHeight="1" outlineLevel="1" x14ac:dyDescent="0.15">
      <c r="A6" s="238"/>
      <c r="B6" s="224" t="s">
        <v>702</v>
      </c>
      <c r="C6" s="227"/>
      <c r="D6" s="226"/>
      <c r="E6" s="261"/>
    </row>
    <row r="7" spans="1:5" ht="10.5" hidden="1" customHeight="1" outlineLevel="1" x14ac:dyDescent="0.15">
      <c r="A7" s="238"/>
      <c r="B7" s="224" t="s">
        <v>703</v>
      </c>
      <c r="C7" s="227"/>
      <c r="D7" s="226"/>
      <c r="E7" s="261"/>
    </row>
    <row r="8" spans="1:5" ht="10.5" hidden="1" customHeight="1" outlineLevel="1" x14ac:dyDescent="0.15">
      <c r="A8" s="238"/>
      <c r="B8" s="224" t="s">
        <v>704</v>
      </c>
      <c r="C8" s="227"/>
      <c r="D8" s="226"/>
      <c r="E8" s="261"/>
    </row>
    <row r="9" spans="1:5" collapsed="1" x14ac:dyDescent="0.15">
      <c r="A9" s="238">
        <v>2</v>
      </c>
      <c r="B9" s="224" t="s">
        <v>584</v>
      </c>
      <c r="C9" s="225">
        <v>2281832.7400000002</v>
      </c>
      <c r="D9" s="226"/>
      <c r="E9" s="261" t="s">
        <v>1</v>
      </c>
    </row>
    <row r="10" spans="1:5" x14ac:dyDescent="0.15">
      <c r="A10" s="238">
        <v>3</v>
      </c>
      <c r="B10" s="224" t="s">
        <v>585</v>
      </c>
      <c r="C10" s="225">
        <v>174710.63</v>
      </c>
      <c r="D10" s="226"/>
      <c r="E10" s="261" t="s">
        <v>2</v>
      </c>
    </row>
    <row r="11" spans="1:5" x14ac:dyDescent="0.15">
      <c r="A11" s="238" t="s">
        <v>586</v>
      </c>
      <c r="B11" s="224" t="s">
        <v>587</v>
      </c>
      <c r="C11" s="227"/>
      <c r="D11" s="226"/>
      <c r="E11" s="261"/>
    </row>
    <row r="12" spans="1:5" x14ac:dyDescent="0.15">
      <c r="A12" s="238">
        <v>4</v>
      </c>
      <c r="B12" s="224" t="s">
        <v>588</v>
      </c>
      <c r="C12" s="227"/>
      <c r="D12" s="226"/>
      <c r="E12" s="261"/>
    </row>
    <row r="13" spans="1:5" ht="10.5" hidden="1" customHeight="1" outlineLevel="1" x14ac:dyDescent="0.15">
      <c r="A13" s="238"/>
      <c r="B13" s="224" t="s">
        <v>705</v>
      </c>
      <c r="C13" s="227"/>
      <c r="D13" s="226"/>
      <c r="E13" s="261"/>
    </row>
    <row r="14" spans="1:5" collapsed="1" x14ac:dyDescent="0.15">
      <c r="A14" s="238">
        <v>5</v>
      </c>
      <c r="B14" s="224" t="s">
        <v>589</v>
      </c>
      <c r="C14" s="225">
        <v>0</v>
      </c>
      <c r="D14" s="226"/>
      <c r="E14" s="261"/>
    </row>
    <row r="15" spans="1:5" x14ac:dyDescent="0.15">
      <c r="A15" s="238" t="s">
        <v>590</v>
      </c>
      <c r="B15" s="224" t="s">
        <v>591</v>
      </c>
      <c r="C15" s="225"/>
      <c r="D15" s="226"/>
      <c r="E15" s="261" t="s">
        <v>5</v>
      </c>
    </row>
    <row r="16" spans="1:5" x14ac:dyDescent="0.15">
      <c r="A16" s="238">
        <v>6</v>
      </c>
      <c r="B16" s="228" t="s">
        <v>592</v>
      </c>
      <c r="C16" s="229">
        <f>+C14+C15+C10+C9+C5</f>
        <v>3051633.34</v>
      </c>
      <c r="D16" s="226"/>
      <c r="E16" s="261"/>
    </row>
    <row r="17" spans="1:5" ht="10.5" customHeight="1" x14ac:dyDescent="0.15">
      <c r="A17" s="289" t="s">
        <v>593</v>
      </c>
      <c r="B17" s="290"/>
      <c r="C17" s="290"/>
      <c r="D17" s="290"/>
      <c r="E17" s="291"/>
    </row>
    <row r="18" spans="1:5" x14ac:dyDescent="0.15">
      <c r="A18" s="238">
        <v>7</v>
      </c>
      <c r="B18" s="224" t="s">
        <v>594</v>
      </c>
      <c r="C18" s="225">
        <v>-5665</v>
      </c>
      <c r="D18" s="226"/>
      <c r="E18" s="261" t="s">
        <v>595</v>
      </c>
    </row>
    <row r="19" spans="1:5" x14ac:dyDescent="0.15">
      <c r="A19" s="238">
        <v>8</v>
      </c>
      <c r="B19" s="224" t="s">
        <v>596</v>
      </c>
      <c r="C19" s="225">
        <v>0</v>
      </c>
      <c r="D19" s="226"/>
      <c r="E19" s="261" t="s">
        <v>6</v>
      </c>
    </row>
    <row r="20" spans="1:5" x14ac:dyDescent="0.15">
      <c r="A20" s="238">
        <v>9</v>
      </c>
      <c r="B20" s="224" t="s">
        <v>597</v>
      </c>
      <c r="C20" s="227"/>
      <c r="D20" s="226"/>
      <c r="E20" s="261"/>
    </row>
    <row r="21" spans="1:5" ht="21" x14ac:dyDescent="0.15">
      <c r="A21" s="238">
        <v>10</v>
      </c>
      <c r="B21" s="224" t="s">
        <v>598</v>
      </c>
      <c r="C21" s="225">
        <v>0</v>
      </c>
      <c r="D21" s="226"/>
      <c r="E21" s="261" t="s">
        <v>203</v>
      </c>
    </row>
    <row r="22" spans="1:5" x14ac:dyDescent="0.15">
      <c r="A22" s="238">
        <v>11</v>
      </c>
      <c r="B22" s="224" t="s">
        <v>599</v>
      </c>
      <c r="C22" s="225">
        <v>0</v>
      </c>
      <c r="D22" s="226"/>
      <c r="E22" s="261"/>
    </row>
    <row r="23" spans="1:5" ht="21" x14ac:dyDescent="0.15">
      <c r="A23" s="238">
        <v>12</v>
      </c>
      <c r="B23" s="224" t="s">
        <v>600</v>
      </c>
      <c r="C23" s="227"/>
      <c r="D23" s="226"/>
      <c r="E23" s="261"/>
    </row>
    <row r="24" spans="1:5" ht="21" x14ac:dyDescent="0.15">
      <c r="A24" s="238">
        <v>13</v>
      </c>
      <c r="B24" s="224" t="s">
        <v>601</v>
      </c>
      <c r="C24" s="225">
        <v>0</v>
      </c>
      <c r="D24" s="226"/>
      <c r="E24" s="261"/>
    </row>
    <row r="25" spans="1:5" x14ac:dyDescent="0.15">
      <c r="A25" s="238">
        <v>14</v>
      </c>
      <c r="B25" s="224" t="s">
        <v>602</v>
      </c>
      <c r="C25" s="225">
        <v>0</v>
      </c>
      <c r="D25" s="226"/>
      <c r="E25" s="261"/>
    </row>
    <row r="26" spans="1:5" x14ac:dyDescent="0.15">
      <c r="A26" s="238">
        <v>15</v>
      </c>
      <c r="B26" s="224" t="s">
        <v>603</v>
      </c>
      <c r="C26" s="225">
        <v>0</v>
      </c>
      <c r="D26" s="226"/>
      <c r="E26" s="261"/>
    </row>
    <row r="27" spans="1:5" ht="21" x14ac:dyDescent="0.15">
      <c r="A27" s="238">
        <v>16</v>
      </c>
      <c r="B27" s="224" t="s">
        <v>604</v>
      </c>
      <c r="C27" s="225">
        <v>0</v>
      </c>
      <c r="D27" s="226"/>
      <c r="E27" s="261"/>
    </row>
    <row r="28" spans="1:5" ht="21" x14ac:dyDescent="0.15">
      <c r="A28" s="238">
        <v>17</v>
      </c>
      <c r="B28" s="224" t="s">
        <v>605</v>
      </c>
      <c r="C28" s="225">
        <v>0</v>
      </c>
      <c r="D28" s="226"/>
      <c r="E28" s="261"/>
    </row>
    <row r="29" spans="1:5" ht="31.5" x14ac:dyDescent="0.15">
      <c r="A29" s="238">
        <v>18</v>
      </c>
      <c r="B29" s="224" t="s">
        <v>606</v>
      </c>
      <c r="C29" s="225">
        <v>0</v>
      </c>
      <c r="D29" s="230">
        <v>0</v>
      </c>
      <c r="E29" s="261"/>
    </row>
    <row r="30" spans="1:5" ht="31.5" x14ac:dyDescent="0.15">
      <c r="A30" s="238">
        <v>19</v>
      </c>
      <c r="B30" s="224" t="s">
        <v>607</v>
      </c>
      <c r="C30" s="225">
        <v>0</v>
      </c>
      <c r="D30" s="226"/>
      <c r="E30" s="261"/>
    </row>
    <row r="31" spans="1:5" x14ac:dyDescent="0.15">
      <c r="A31" s="238">
        <v>20</v>
      </c>
      <c r="B31" s="224" t="s">
        <v>597</v>
      </c>
      <c r="C31" s="227"/>
      <c r="D31" s="226"/>
      <c r="E31" s="261"/>
    </row>
    <row r="32" spans="1:5" x14ac:dyDescent="0.15">
      <c r="A32" s="238" t="s">
        <v>546</v>
      </c>
      <c r="B32" s="224" t="s">
        <v>608</v>
      </c>
      <c r="C32" s="225">
        <v>0</v>
      </c>
      <c r="D32" s="226"/>
      <c r="E32" s="261"/>
    </row>
    <row r="33" spans="1:5" x14ac:dyDescent="0.15">
      <c r="A33" s="238" t="s">
        <v>550</v>
      </c>
      <c r="B33" s="224" t="s">
        <v>609</v>
      </c>
      <c r="C33" s="227"/>
      <c r="D33" s="226"/>
      <c r="E33" s="261"/>
    </row>
    <row r="34" spans="1:5" x14ac:dyDescent="0.15">
      <c r="A34" s="238" t="s">
        <v>610</v>
      </c>
      <c r="B34" s="224" t="s">
        <v>611</v>
      </c>
      <c r="C34" s="225">
        <v>0</v>
      </c>
      <c r="D34" s="226"/>
      <c r="E34" s="261"/>
    </row>
    <row r="35" spans="1:5" x14ac:dyDescent="0.15">
      <c r="A35" s="238" t="s">
        <v>612</v>
      </c>
      <c r="B35" s="224" t="s">
        <v>613</v>
      </c>
      <c r="C35" s="225">
        <v>0</v>
      </c>
      <c r="D35" s="226"/>
      <c r="E35" s="261"/>
    </row>
    <row r="36" spans="1:5" ht="21" x14ac:dyDescent="0.15">
      <c r="A36" s="238">
        <v>21</v>
      </c>
      <c r="B36" s="224" t="s">
        <v>614</v>
      </c>
      <c r="C36" s="225">
        <v>0</v>
      </c>
      <c r="D36" s="226"/>
      <c r="E36" s="261"/>
    </row>
    <row r="37" spans="1:5" x14ac:dyDescent="0.15">
      <c r="A37" s="238">
        <v>22</v>
      </c>
      <c r="B37" s="224" t="s">
        <v>615</v>
      </c>
      <c r="C37" s="225">
        <v>0</v>
      </c>
      <c r="D37" s="226"/>
      <c r="E37" s="261"/>
    </row>
    <row r="38" spans="1:5" ht="21" x14ac:dyDescent="0.15">
      <c r="A38" s="238">
        <v>23</v>
      </c>
      <c r="B38" s="224" t="s">
        <v>616</v>
      </c>
      <c r="C38" s="230">
        <v>0</v>
      </c>
      <c r="D38" s="226"/>
      <c r="E38" s="261"/>
    </row>
    <row r="39" spans="1:5" x14ac:dyDescent="0.15">
      <c r="A39" s="238">
        <v>24</v>
      </c>
      <c r="B39" s="224" t="s">
        <v>597</v>
      </c>
      <c r="C39" s="227"/>
      <c r="D39" s="226"/>
      <c r="E39" s="261"/>
    </row>
    <row r="40" spans="1:5" x14ac:dyDescent="0.15">
      <c r="A40" s="238">
        <v>25</v>
      </c>
      <c r="B40" s="224" t="s">
        <v>617</v>
      </c>
      <c r="C40" s="230">
        <v>0</v>
      </c>
      <c r="D40" s="226"/>
      <c r="E40" s="261"/>
    </row>
    <row r="41" spans="1:5" x14ac:dyDescent="0.15">
      <c r="A41" s="238" t="s">
        <v>618</v>
      </c>
      <c r="B41" s="224" t="s">
        <v>619</v>
      </c>
      <c r="C41" s="230">
        <v>0</v>
      </c>
      <c r="D41" s="226"/>
      <c r="E41" s="261"/>
    </row>
    <row r="42" spans="1:5" x14ac:dyDescent="0.15">
      <c r="A42" s="238" t="s">
        <v>620</v>
      </c>
      <c r="B42" s="224" t="s">
        <v>621</v>
      </c>
      <c r="C42" s="230">
        <v>0</v>
      </c>
      <c r="D42" s="226"/>
      <c r="E42" s="261"/>
    </row>
    <row r="43" spans="1:5" x14ac:dyDescent="0.15">
      <c r="A43" s="238">
        <v>26</v>
      </c>
      <c r="B43" s="224" t="s">
        <v>622</v>
      </c>
      <c r="C43" s="225">
        <v>0</v>
      </c>
      <c r="D43" s="226"/>
      <c r="E43" s="261"/>
    </row>
    <row r="44" spans="1:5" x14ac:dyDescent="0.15">
      <c r="A44" s="238" t="s">
        <v>623</v>
      </c>
      <c r="B44" s="224" t="s">
        <v>624</v>
      </c>
      <c r="C44" s="225">
        <v>0</v>
      </c>
      <c r="D44" s="226"/>
      <c r="E44" s="261"/>
    </row>
    <row r="45" spans="1:5" ht="10.5" hidden="1" customHeight="1" outlineLevel="1" x14ac:dyDescent="0.15">
      <c r="A45" s="238"/>
      <c r="B45" s="224" t="s">
        <v>706</v>
      </c>
      <c r="C45" s="227"/>
      <c r="D45" s="226"/>
      <c r="E45" s="261"/>
    </row>
    <row r="46" spans="1:5" ht="10.5" hidden="1" customHeight="1" outlineLevel="1" x14ac:dyDescent="0.15">
      <c r="A46" s="238"/>
      <c r="B46" s="224" t="s">
        <v>707</v>
      </c>
      <c r="C46" s="227"/>
      <c r="D46" s="226"/>
      <c r="E46" s="261"/>
    </row>
    <row r="47" spans="1:5" ht="10.5" hidden="1" customHeight="1" outlineLevel="1" x14ac:dyDescent="0.15">
      <c r="A47" s="238"/>
      <c r="B47" s="224" t="s">
        <v>708</v>
      </c>
      <c r="C47" s="227"/>
      <c r="D47" s="226"/>
      <c r="E47" s="261"/>
    </row>
    <row r="48" spans="1:5" ht="10.5" hidden="1" customHeight="1" outlineLevel="1" x14ac:dyDescent="0.15">
      <c r="A48" s="238"/>
      <c r="B48" s="224" t="s">
        <v>709</v>
      </c>
      <c r="C48" s="227"/>
      <c r="D48" s="226"/>
      <c r="E48" s="261"/>
    </row>
    <row r="49" spans="1:5" ht="21" collapsed="1" x14ac:dyDescent="0.15">
      <c r="A49" s="238" t="s">
        <v>625</v>
      </c>
      <c r="B49" s="224" t="s">
        <v>626</v>
      </c>
      <c r="C49" s="227"/>
      <c r="D49" s="226"/>
      <c r="E49" s="261"/>
    </row>
    <row r="50" spans="1:5" ht="10.5" hidden="1" customHeight="1" outlineLevel="1" x14ac:dyDescent="0.15">
      <c r="A50" s="238"/>
      <c r="B50" s="224" t="s">
        <v>710</v>
      </c>
      <c r="C50" s="227"/>
      <c r="D50" s="226"/>
      <c r="E50" s="261"/>
    </row>
    <row r="51" spans="1:5" collapsed="1" x14ac:dyDescent="0.15">
      <c r="A51" s="238">
        <v>27</v>
      </c>
      <c r="B51" s="224" t="s">
        <v>627</v>
      </c>
      <c r="C51" s="225">
        <v>0</v>
      </c>
      <c r="D51" s="226"/>
      <c r="E51" s="261"/>
    </row>
    <row r="52" spans="1:5" x14ac:dyDescent="0.15">
      <c r="A52" s="238">
        <v>28</v>
      </c>
      <c r="B52" s="228" t="s">
        <v>628</v>
      </c>
      <c r="C52" s="229">
        <v>-5664.94</v>
      </c>
      <c r="D52" s="226"/>
      <c r="E52" s="261"/>
    </row>
    <row r="53" spans="1:5" x14ac:dyDescent="0.15">
      <c r="A53" s="238">
        <v>29</v>
      </c>
      <c r="B53" s="228" t="s">
        <v>500</v>
      </c>
      <c r="C53" s="229">
        <v>3045968.39</v>
      </c>
      <c r="D53" s="226"/>
      <c r="E53" s="261"/>
    </row>
    <row r="54" spans="1:5" ht="10.5" customHeight="1" x14ac:dyDescent="0.15">
      <c r="A54" s="289" t="s">
        <v>629</v>
      </c>
      <c r="B54" s="290"/>
      <c r="C54" s="290"/>
      <c r="D54" s="290"/>
      <c r="E54" s="291"/>
    </row>
    <row r="55" spans="1:5" x14ac:dyDescent="0.15">
      <c r="A55" s="238">
        <v>30</v>
      </c>
      <c r="B55" s="224" t="s">
        <v>583</v>
      </c>
      <c r="C55" s="225">
        <v>349606.07</v>
      </c>
      <c r="D55" s="226"/>
      <c r="E55" s="261" t="s">
        <v>7</v>
      </c>
    </row>
    <row r="56" spans="1:5" x14ac:dyDescent="0.15">
      <c r="A56" s="238">
        <v>31</v>
      </c>
      <c r="B56" s="224" t="s">
        <v>630</v>
      </c>
      <c r="C56" s="230">
        <v>0</v>
      </c>
      <c r="D56" s="226"/>
      <c r="E56" s="261"/>
    </row>
    <row r="57" spans="1:5" x14ac:dyDescent="0.15">
      <c r="A57" s="238">
        <v>32</v>
      </c>
      <c r="B57" s="224" t="s">
        <v>631</v>
      </c>
      <c r="C57" s="225">
        <v>349606.07</v>
      </c>
      <c r="D57" s="226"/>
      <c r="E57" s="261"/>
    </row>
    <row r="58" spans="1:5" x14ac:dyDescent="0.15">
      <c r="A58" s="238">
        <v>33</v>
      </c>
      <c r="B58" s="224" t="s">
        <v>632</v>
      </c>
      <c r="C58" s="225">
        <v>0</v>
      </c>
      <c r="D58" s="226"/>
      <c r="E58" s="261"/>
    </row>
    <row r="59" spans="1:5" x14ac:dyDescent="0.15">
      <c r="A59" s="238"/>
      <c r="B59" s="224" t="s">
        <v>711</v>
      </c>
      <c r="C59" s="227"/>
      <c r="D59" s="226"/>
      <c r="E59" s="261"/>
    </row>
    <row r="60" spans="1:5" ht="21" x14ac:dyDescent="0.15">
      <c r="A60" s="238">
        <v>34</v>
      </c>
      <c r="B60" s="224" t="s">
        <v>633</v>
      </c>
      <c r="C60" s="225">
        <v>0</v>
      </c>
      <c r="D60" s="226"/>
      <c r="E60" s="261"/>
    </row>
    <row r="61" spans="1:5" x14ac:dyDescent="0.15">
      <c r="A61" s="238">
        <v>35</v>
      </c>
      <c r="B61" s="224" t="s">
        <v>634</v>
      </c>
      <c r="C61" s="227"/>
      <c r="D61" s="226"/>
      <c r="E61" s="261"/>
    </row>
    <row r="62" spans="1:5" x14ac:dyDescent="0.15">
      <c r="A62" s="238">
        <v>36</v>
      </c>
      <c r="B62" s="228" t="s">
        <v>635</v>
      </c>
      <c r="C62" s="229">
        <v>349606.07</v>
      </c>
      <c r="D62" s="226"/>
      <c r="E62" s="261"/>
    </row>
    <row r="63" spans="1:5" ht="10.5" customHeight="1" x14ac:dyDescent="0.15">
      <c r="A63" s="289">
        <v>349606.07</v>
      </c>
      <c r="B63" s="290"/>
      <c r="C63" s="290"/>
      <c r="D63" s="290"/>
      <c r="E63" s="291"/>
    </row>
    <row r="64" spans="1:5" ht="21" x14ac:dyDescent="0.15">
      <c r="A64" s="238">
        <v>37</v>
      </c>
      <c r="B64" s="224" t="s">
        <v>636</v>
      </c>
      <c r="C64" s="225">
        <v>0</v>
      </c>
      <c r="D64" s="226"/>
      <c r="E64" s="261"/>
    </row>
    <row r="65" spans="1:5" ht="21" x14ac:dyDescent="0.15">
      <c r="A65" s="238">
        <v>38</v>
      </c>
      <c r="B65" s="224" t="s">
        <v>637</v>
      </c>
      <c r="C65" s="225">
        <v>0</v>
      </c>
      <c r="D65" s="226"/>
      <c r="E65" s="261"/>
    </row>
    <row r="66" spans="1:5" ht="31.5" x14ac:dyDescent="0.15">
      <c r="A66" s="238">
        <v>39</v>
      </c>
      <c r="B66" s="224" t="s">
        <v>638</v>
      </c>
      <c r="C66" s="225">
        <v>0</v>
      </c>
      <c r="D66" s="226"/>
      <c r="E66" s="261"/>
    </row>
    <row r="67" spans="1:5" ht="31.5" x14ac:dyDescent="0.15">
      <c r="A67" s="238">
        <v>40</v>
      </c>
      <c r="B67" s="224" t="s">
        <v>639</v>
      </c>
      <c r="C67" s="225">
        <v>0</v>
      </c>
      <c r="D67" s="226"/>
      <c r="E67" s="261"/>
    </row>
    <row r="68" spans="1:5" x14ac:dyDescent="0.15">
      <c r="A68" s="238">
        <v>41</v>
      </c>
      <c r="B68" s="224" t="s">
        <v>640</v>
      </c>
      <c r="C68" s="225">
        <v>0</v>
      </c>
      <c r="D68" s="226"/>
      <c r="E68" s="261"/>
    </row>
    <row r="69" spans="1:5" ht="21" x14ac:dyDescent="0.15">
      <c r="A69" s="238" t="s">
        <v>641</v>
      </c>
      <c r="B69" s="224" t="s">
        <v>642</v>
      </c>
      <c r="C69" s="230">
        <v>0</v>
      </c>
      <c r="D69" s="226"/>
      <c r="E69" s="261"/>
    </row>
    <row r="70" spans="1:5" ht="10.5" hidden="1" customHeight="1" outlineLevel="1" x14ac:dyDescent="0.15">
      <c r="A70" s="238"/>
      <c r="B70" s="224" t="s">
        <v>712</v>
      </c>
      <c r="C70" s="231">
        <v>0</v>
      </c>
      <c r="D70" s="226"/>
      <c r="E70" s="261"/>
    </row>
    <row r="71" spans="1:5" ht="21" collapsed="1" x14ac:dyDescent="0.15">
      <c r="A71" s="238" t="s">
        <v>643</v>
      </c>
      <c r="B71" s="224" t="s">
        <v>644</v>
      </c>
      <c r="C71" s="227"/>
      <c r="D71" s="226"/>
      <c r="E71" s="261"/>
    </row>
    <row r="72" spans="1:5" ht="10.5" hidden="1" customHeight="1" outlineLevel="1" x14ac:dyDescent="0.15">
      <c r="A72" s="238"/>
      <c r="B72" s="224" t="s">
        <v>712</v>
      </c>
      <c r="C72" s="227"/>
      <c r="D72" s="226"/>
      <c r="E72" s="261"/>
    </row>
    <row r="73" spans="1:5" ht="21" collapsed="1" x14ac:dyDescent="0.15">
      <c r="A73" s="238" t="s">
        <v>645</v>
      </c>
      <c r="B73" s="224" t="s">
        <v>646</v>
      </c>
      <c r="C73" s="227"/>
      <c r="D73" s="226"/>
      <c r="E73" s="261"/>
    </row>
    <row r="74" spans="1:5" ht="10.5" hidden="1" customHeight="1" outlineLevel="1" x14ac:dyDescent="0.15">
      <c r="A74" s="238"/>
      <c r="B74" s="224" t="s">
        <v>713</v>
      </c>
      <c r="C74" s="227"/>
      <c r="D74" s="226"/>
      <c r="E74" s="261"/>
    </row>
    <row r="75" spans="1:5" ht="10.5" hidden="1" customHeight="1" outlineLevel="1" x14ac:dyDescent="0.15">
      <c r="A75" s="238"/>
      <c r="B75" s="224" t="s">
        <v>714</v>
      </c>
      <c r="C75" s="227"/>
      <c r="D75" s="226"/>
      <c r="E75" s="261"/>
    </row>
    <row r="76" spans="1:5" ht="10.5" hidden="1" customHeight="1" outlineLevel="1" x14ac:dyDescent="0.15">
      <c r="A76" s="238"/>
      <c r="B76" s="224" t="s">
        <v>710</v>
      </c>
      <c r="C76" s="227"/>
      <c r="D76" s="226"/>
      <c r="E76" s="261"/>
    </row>
    <row r="77" spans="1:5" collapsed="1" x14ac:dyDescent="0.15">
      <c r="A77" s="238">
        <v>42</v>
      </c>
      <c r="B77" s="224" t="s">
        <v>647</v>
      </c>
      <c r="C77" s="225">
        <v>0</v>
      </c>
      <c r="D77" s="226"/>
      <c r="E77" s="261"/>
    </row>
    <row r="78" spans="1:5" x14ac:dyDescent="0.15">
      <c r="A78" s="238">
        <v>43</v>
      </c>
      <c r="B78" s="228" t="s">
        <v>648</v>
      </c>
      <c r="C78" s="229">
        <v>0</v>
      </c>
      <c r="D78" s="226"/>
      <c r="E78" s="261"/>
    </row>
    <row r="79" spans="1:5" x14ac:dyDescent="0.15">
      <c r="A79" s="238">
        <v>44</v>
      </c>
      <c r="B79" s="228" t="s">
        <v>501</v>
      </c>
      <c r="C79" s="229">
        <v>349606</v>
      </c>
      <c r="D79" s="226"/>
      <c r="E79" s="261"/>
    </row>
    <row r="80" spans="1:5" x14ac:dyDescent="0.15">
      <c r="A80" s="238">
        <v>45</v>
      </c>
      <c r="B80" s="228" t="s">
        <v>649</v>
      </c>
      <c r="C80" s="229">
        <v>3395574</v>
      </c>
      <c r="D80" s="226"/>
      <c r="E80" s="261"/>
    </row>
    <row r="81" spans="1:5" ht="10.5" customHeight="1" x14ac:dyDescent="0.15">
      <c r="A81" s="289" t="s">
        <v>650</v>
      </c>
      <c r="B81" s="290"/>
      <c r="C81" s="290"/>
      <c r="D81" s="290"/>
      <c r="E81" s="291"/>
    </row>
    <row r="82" spans="1:5" x14ac:dyDescent="0.15">
      <c r="A82" s="238">
        <v>46</v>
      </c>
      <c r="B82" s="224" t="s">
        <v>583</v>
      </c>
      <c r="C82" s="225">
        <v>349753</v>
      </c>
      <c r="D82" s="226"/>
      <c r="E82" s="261" t="s">
        <v>8</v>
      </c>
    </row>
    <row r="83" spans="1:5" x14ac:dyDescent="0.15">
      <c r="A83" s="238">
        <v>47</v>
      </c>
      <c r="B83" s="224" t="s">
        <v>651</v>
      </c>
      <c r="C83" s="225">
        <v>0</v>
      </c>
      <c r="D83" s="226"/>
      <c r="E83" s="261"/>
    </row>
    <row r="84" spans="1:5" ht="10.5" hidden="1" customHeight="1" outlineLevel="1" x14ac:dyDescent="0.15">
      <c r="A84" s="238"/>
      <c r="B84" s="224" t="s">
        <v>715</v>
      </c>
      <c r="C84" s="227"/>
      <c r="D84" s="226"/>
      <c r="E84" s="261"/>
    </row>
    <row r="85" spans="1:5" ht="21" collapsed="1" x14ac:dyDescent="0.15">
      <c r="A85" s="238">
        <v>48</v>
      </c>
      <c r="B85" s="224" t="s">
        <v>652</v>
      </c>
      <c r="C85" s="225">
        <v>0</v>
      </c>
      <c r="D85" s="226"/>
      <c r="E85" s="261"/>
    </row>
    <row r="86" spans="1:5" x14ac:dyDescent="0.15">
      <c r="A86" s="238">
        <v>49</v>
      </c>
      <c r="B86" s="224" t="s">
        <v>634</v>
      </c>
      <c r="C86" s="227"/>
      <c r="D86" s="226"/>
      <c r="E86" s="261"/>
    </row>
    <row r="87" spans="1:5" x14ac:dyDescent="0.15">
      <c r="A87" s="238">
        <v>50</v>
      </c>
      <c r="B87" s="224" t="s">
        <v>653</v>
      </c>
      <c r="C87" s="227"/>
      <c r="D87" s="226"/>
      <c r="E87" s="261"/>
    </row>
    <row r="88" spans="1:5" x14ac:dyDescent="0.15">
      <c r="A88" s="238">
        <v>51</v>
      </c>
      <c r="B88" s="228" t="s">
        <v>654</v>
      </c>
      <c r="C88" s="229">
        <v>349753</v>
      </c>
      <c r="D88" s="226"/>
      <c r="E88" s="261"/>
    </row>
    <row r="89" spans="1:5" ht="10.5" customHeight="1" x14ac:dyDescent="0.15">
      <c r="A89" s="289" t="s">
        <v>655</v>
      </c>
      <c r="B89" s="290"/>
      <c r="C89" s="290"/>
      <c r="D89" s="290"/>
      <c r="E89" s="291"/>
    </row>
    <row r="90" spans="1:5" x14ac:dyDescent="0.15">
      <c r="A90" s="238">
        <v>52</v>
      </c>
      <c r="B90" s="224" t="s">
        <v>656</v>
      </c>
      <c r="C90" s="225">
        <v>0</v>
      </c>
      <c r="D90" s="226"/>
      <c r="E90" s="261"/>
    </row>
    <row r="91" spans="1:5" ht="21" x14ac:dyDescent="0.15">
      <c r="A91" s="238">
        <v>53</v>
      </c>
      <c r="B91" s="224" t="s">
        <v>657</v>
      </c>
      <c r="C91" s="225">
        <v>0</v>
      </c>
      <c r="D91" s="226"/>
      <c r="E91" s="261"/>
    </row>
    <row r="92" spans="1:5" ht="31.5" x14ac:dyDescent="0.15">
      <c r="A92" s="238">
        <v>54</v>
      </c>
      <c r="B92" s="224" t="s">
        <v>658</v>
      </c>
      <c r="C92" s="225">
        <v>0</v>
      </c>
      <c r="D92" s="226"/>
      <c r="E92" s="261"/>
    </row>
    <row r="93" spans="1:5" x14ac:dyDescent="0.15">
      <c r="A93" s="238" t="s">
        <v>659</v>
      </c>
      <c r="B93" s="224" t="s">
        <v>660</v>
      </c>
      <c r="C93" s="230">
        <v>0</v>
      </c>
      <c r="D93" s="226"/>
      <c r="E93" s="261"/>
    </row>
    <row r="94" spans="1:5" x14ac:dyDescent="0.15">
      <c r="A94" s="238" t="s">
        <v>661</v>
      </c>
      <c r="B94" s="224" t="s">
        <v>662</v>
      </c>
      <c r="C94" s="230">
        <v>0</v>
      </c>
      <c r="D94" s="226"/>
      <c r="E94" s="261"/>
    </row>
    <row r="95" spans="1:5" ht="31.5" x14ac:dyDescent="0.15">
      <c r="A95" s="238">
        <v>55</v>
      </c>
      <c r="B95" s="224" t="s">
        <v>663</v>
      </c>
      <c r="C95" s="225">
        <v>0</v>
      </c>
      <c r="D95" s="226"/>
      <c r="E95" s="261"/>
    </row>
    <row r="96" spans="1:5" x14ac:dyDescent="0.15">
      <c r="A96" s="238">
        <v>56</v>
      </c>
      <c r="B96" s="224" t="s">
        <v>664</v>
      </c>
      <c r="C96" s="225">
        <v>0</v>
      </c>
      <c r="D96" s="226"/>
      <c r="E96" s="261"/>
    </row>
    <row r="97" spans="1:5" ht="21" x14ac:dyDescent="0.15">
      <c r="A97" s="238" t="s">
        <v>665</v>
      </c>
      <c r="B97" s="224" t="s">
        <v>666</v>
      </c>
      <c r="C97" s="230">
        <v>0</v>
      </c>
      <c r="D97" s="226"/>
      <c r="E97" s="261"/>
    </row>
    <row r="98" spans="1:5" ht="10.5" hidden="1" customHeight="1" outlineLevel="1" x14ac:dyDescent="0.15">
      <c r="A98" s="238"/>
      <c r="B98" s="224" t="s">
        <v>712</v>
      </c>
      <c r="C98" s="232">
        <v>0</v>
      </c>
      <c r="D98" s="226"/>
      <c r="E98" s="261"/>
    </row>
    <row r="99" spans="1:5" ht="21" collapsed="1" x14ac:dyDescent="0.15">
      <c r="A99" s="238" t="s">
        <v>667</v>
      </c>
      <c r="B99" s="224" t="s">
        <v>668</v>
      </c>
      <c r="C99" s="227"/>
      <c r="D99" s="226"/>
      <c r="E99" s="261"/>
    </row>
    <row r="100" spans="1:5" ht="10.5" hidden="1" customHeight="1" outlineLevel="1" x14ac:dyDescent="0.15">
      <c r="A100" s="238"/>
      <c r="B100" s="224" t="s">
        <v>712</v>
      </c>
      <c r="C100" s="227"/>
      <c r="D100" s="226"/>
      <c r="E100" s="261"/>
    </row>
    <row r="101" spans="1:5" ht="21" collapsed="1" x14ac:dyDescent="0.15">
      <c r="A101" s="238" t="s">
        <v>669</v>
      </c>
      <c r="B101" s="224" t="s">
        <v>670</v>
      </c>
      <c r="C101" s="225">
        <v>0</v>
      </c>
      <c r="D101" s="226"/>
      <c r="E101" s="261"/>
    </row>
    <row r="102" spans="1:5" ht="10.5" hidden="1" customHeight="1" outlineLevel="1" x14ac:dyDescent="0.15">
      <c r="A102" s="238"/>
      <c r="B102" s="224" t="s">
        <v>713</v>
      </c>
      <c r="C102" s="227"/>
      <c r="D102" s="226"/>
      <c r="E102" s="261"/>
    </row>
    <row r="103" spans="1:5" ht="10.5" hidden="1" customHeight="1" outlineLevel="1" x14ac:dyDescent="0.15">
      <c r="A103" s="238"/>
      <c r="B103" s="224" t="s">
        <v>716</v>
      </c>
      <c r="C103" s="227"/>
      <c r="D103" s="226"/>
      <c r="E103" s="261"/>
    </row>
    <row r="104" spans="1:5" ht="10.5" hidden="1" customHeight="1" outlineLevel="1" x14ac:dyDescent="0.15">
      <c r="A104" s="238"/>
      <c r="B104" s="224" t="s">
        <v>717</v>
      </c>
      <c r="C104" s="227"/>
      <c r="D104" s="226"/>
      <c r="E104" s="261"/>
    </row>
    <row r="105" spans="1:5" collapsed="1" x14ac:dyDescent="0.15">
      <c r="A105" s="238">
        <v>57</v>
      </c>
      <c r="B105" s="228" t="s">
        <v>671</v>
      </c>
      <c r="C105" s="229">
        <v>0</v>
      </c>
      <c r="D105" s="226"/>
      <c r="E105" s="261"/>
    </row>
    <row r="106" spans="1:5" x14ac:dyDescent="0.15">
      <c r="A106" s="238">
        <v>58</v>
      </c>
      <c r="B106" s="228" t="s">
        <v>502</v>
      </c>
      <c r="C106" s="229">
        <v>349606.07</v>
      </c>
      <c r="D106" s="226"/>
      <c r="E106" s="261"/>
    </row>
    <row r="107" spans="1:5" x14ac:dyDescent="0.15">
      <c r="A107" s="238">
        <v>59</v>
      </c>
      <c r="B107" s="228" t="s">
        <v>672</v>
      </c>
      <c r="C107" s="229">
        <v>3395574</v>
      </c>
      <c r="D107" s="226"/>
      <c r="E107" s="261"/>
    </row>
    <row r="108" spans="1:5" x14ac:dyDescent="0.15">
      <c r="A108" s="238" t="s">
        <v>673</v>
      </c>
      <c r="B108" s="224" t="s">
        <v>674</v>
      </c>
      <c r="C108" s="227"/>
      <c r="D108" s="226"/>
      <c r="E108" s="261"/>
    </row>
    <row r="109" spans="1:5" ht="10.5" hidden="1" customHeight="1" outlineLevel="1" x14ac:dyDescent="0.15">
      <c r="A109" s="238"/>
      <c r="B109" s="224" t="s">
        <v>718</v>
      </c>
      <c r="C109" s="227"/>
      <c r="D109" s="226"/>
      <c r="E109" s="261"/>
    </row>
    <row r="110" spans="1:5" ht="10.5" hidden="1" customHeight="1" outlineLevel="1" x14ac:dyDescent="0.15">
      <c r="A110" s="238"/>
      <c r="B110" s="224" t="s">
        <v>719</v>
      </c>
      <c r="C110" s="227"/>
      <c r="D110" s="226"/>
      <c r="E110" s="261"/>
    </row>
    <row r="111" spans="1:5" ht="10.5" hidden="1" customHeight="1" outlineLevel="1" x14ac:dyDescent="0.15">
      <c r="A111" s="238"/>
      <c r="B111" s="224" t="s">
        <v>720</v>
      </c>
      <c r="C111" s="227"/>
      <c r="D111" s="226"/>
      <c r="E111" s="261"/>
    </row>
    <row r="112" spans="1:5" collapsed="1" x14ac:dyDescent="0.15">
      <c r="A112" s="238">
        <v>60</v>
      </c>
      <c r="B112" s="228" t="s">
        <v>11</v>
      </c>
      <c r="C112" s="229">
        <v>17696708.807500001</v>
      </c>
      <c r="D112" s="226"/>
      <c r="E112" s="261"/>
    </row>
    <row r="113" spans="1:5" ht="10.5" customHeight="1" x14ac:dyDescent="0.15">
      <c r="A113" s="289" t="s">
        <v>675</v>
      </c>
      <c r="B113" s="290"/>
      <c r="C113" s="290"/>
      <c r="D113" s="290"/>
      <c r="E113" s="291"/>
    </row>
    <row r="114" spans="1:5" x14ac:dyDescent="0.15">
      <c r="A114" s="238">
        <v>61</v>
      </c>
      <c r="B114" s="224" t="s">
        <v>676</v>
      </c>
      <c r="C114" s="233">
        <v>0.17169999999999999</v>
      </c>
      <c r="D114" s="226"/>
      <c r="E114" s="261"/>
    </row>
    <row r="115" spans="1:5" x14ac:dyDescent="0.15">
      <c r="A115" s="238">
        <v>62</v>
      </c>
      <c r="B115" s="224" t="s">
        <v>677</v>
      </c>
      <c r="C115" s="233">
        <v>0.19139999999999999</v>
      </c>
      <c r="D115" s="226"/>
      <c r="E115" s="261"/>
    </row>
    <row r="116" spans="1:5" x14ac:dyDescent="0.15">
      <c r="A116" s="238">
        <v>63</v>
      </c>
      <c r="B116" s="224" t="s">
        <v>678</v>
      </c>
      <c r="C116" s="233">
        <v>0.21110000000000001</v>
      </c>
      <c r="D116" s="226"/>
      <c r="E116" s="261"/>
    </row>
    <row r="117" spans="1:5" x14ac:dyDescent="0.15">
      <c r="A117" s="238">
        <v>64</v>
      </c>
      <c r="B117" s="224" t="s">
        <v>679</v>
      </c>
      <c r="C117" s="234">
        <v>0.115</v>
      </c>
      <c r="D117" s="226"/>
      <c r="E117" s="261"/>
    </row>
    <row r="118" spans="1:5" x14ac:dyDescent="0.15">
      <c r="A118" s="238">
        <v>65</v>
      </c>
      <c r="B118" s="224" t="s">
        <v>680</v>
      </c>
      <c r="C118" s="233">
        <v>2.5000000000000001E-2</v>
      </c>
      <c r="D118" s="226"/>
      <c r="E118" s="261"/>
    </row>
    <row r="119" spans="1:5" x14ac:dyDescent="0.15">
      <c r="A119" s="238">
        <v>66</v>
      </c>
      <c r="B119" s="224" t="s">
        <v>681</v>
      </c>
      <c r="C119" s="233">
        <v>1.4999999999999999E-2</v>
      </c>
      <c r="D119" s="226"/>
      <c r="E119" s="194"/>
    </row>
    <row r="120" spans="1:5" x14ac:dyDescent="0.15">
      <c r="A120" s="238">
        <v>67</v>
      </c>
      <c r="B120" s="224" t="s">
        <v>682</v>
      </c>
      <c r="C120" s="233">
        <v>0.03</v>
      </c>
      <c r="D120" s="226"/>
      <c r="E120" s="194"/>
    </row>
    <row r="121" spans="1:5" x14ac:dyDescent="0.15">
      <c r="A121" s="238" t="s">
        <v>683</v>
      </c>
      <c r="B121" s="224" t="s">
        <v>684</v>
      </c>
      <c r="C121" s="233">
        <v>0</v>
      </c>
      <c r="D121" s="226"/>
      <c r="E121" s="194"/>
    </row>
    <row r="122" spans="1:5" x14ac:dyDescent="0.15">
      <c r="A122" s="238">
        <v>68</v>
      </c>
      <c r="B122" s="224" t="s">
        <v>685</v>
      </c>
      <c r="C122" s="233">
        <v>0.12670000000000001</v>
      </c>
      <c r="D122" s="226"/>
      <c r="E122" s="194"/>
    </row>
    <row r="123" spans="1:5" x14ac:dyDescent="0.15">
      <c r="A123" s="238">
        <v>69</v>
      </c>
      <c r="B123" s="224" t="s">
        <v>686</v>
      </c>
      <c r="C123" s="227"/>
      <c r="D123" s="226"/>
      <c r="E123" s="194"/>
    </row>
    <row r="124" spans="1:5" x14ac:dyDescent="0.15">
      <c r="A124" s="238">
        <v>70</v>
      </c>
      <c r="B124" s="224" t="s">
        <v>686</v>
      </c>
      <c r="C124" s="227"/>
      <c r="D124" s="226"/>
      <c r="E124" s="194"/>
    </row>
    <row r="125" spans="1:5" x14ac:dyDescent="0.15">
      <c r="A125" s="238">
        <v>71</v>
      </c>
      <c r="B125" s="224" t="s">
        <v>686</v>
      </c>
      <c r="C125" s="227"/>
      <c r="D125" s="226"/>
      <c r="E125" s="194"/>
    </row>
    <row r="126" spans="1:5" x14ac:dyDescent="0.15">
      <c r="A126" s="289" t="s">
        <v>687</v>
      </c>
      <c r="B126" s="290"/>
      <c r="C126" s="290"/>
      <c r="D126" s="290"/>
      <c r="E126" s="291"/>
    </row>
    <row r="127" spans="1:5" ht="31.5" x14ac:dyDescent="0.15">
      <c r="A127" s="238">
        <v>72</v>
      </c>
      <c r="B127" s="224" t="s">
        <v>688</v>
      </c>
      <c r="C127" s="230">
        <v>218028</v>
      </c>
      <c r="D127" s="226"/>
      <c r="E127" s="194"/>
    </row>
    <row r="128" spans="1:5" ht="31.5" x14ac:dyDescent="0.15">
      <c r="A128" s="238">
        <v>73</v>
      </c>
      <c r="B128" s="224" t="s">
        <v>689</v>
      </c>
      <c r="C128" s="230">
        <v>220000</v>
      </c>
      <c r="D128" s="226"/>
      <c r="E128" s="194"/>
    </row>
    <row r="129" spans="1:5" x14ac:dyDescent="0.15">
      <c r="A129" s="238">
        <v>74</v>
      </c>
      <c r="B129" s="224" t="s">
        <v>597</v>
      </c>
      <c r="C129" s="227"/>
      <c r="D129" s="226"/>
      <c r="E129" s="194"/>
    </row>
    <row r="130" spans="1:5" ht="21" x14ac:dyDescent="0.15">
      <c r="A130" s="238">
        <v>75</v>
      </c>
      <c r="B130" s="224" t="s">
        <v>690</v>
      </c>
      <c r="C130" s="230">
        <v>0</v>
      </c>
      <c r="D130" s="226"/>
      <c r="E130" s="194"/>
    </row>
    <row r="131" spans="1:5" x14ac:dyDescent="0.15">
      <c r="A131" s="289" t="s">
        <v>691</v>
      </c>
      <c r="B131" s="290"/>
      <c r="C131" s="290"/>
      <c r="D131" s="290"/>
      <c r="E131" s="291"/>
    </row>
    <row r="132" spans="1:5" x14ac:dyDescent="0.15">
      <c r="A132" s="238">
        <v>76</v>
      </c>
      <c r="B132" s="224" t="s">
        <v>692</v>
      </c>
      <c r="C132" s="227"/>
      <c r="D132" s="226"/>
      <c r="E132" s="194"/>
    </row>
    <row r="133" spans="1:5" x14ac:dyDescent="0.15">
      <c r="A133" s="238">
        <v>77</v>
      </c>
      <c r="B133" s="224" t="s">
        <v>693</v>
      </c>
      <c r="C133" s="227"/>
      <c r="D133" s="226"/>
      <c r="E133" s="194"/>
    </row>
    <row r="134" spans="1:5" x14ac:dyDescent="0.15">
      <c r="A134" s="238">
        <v>78</v>
      </c>
      <c r="B134" s="224" t="s">
        <v>653</v>
      </c>
      <c r="C134" s="227"/>
      <c r="D134" s="226"/>
      <c r="E134" s="194"/>
    </row>
    <row r="135" spans="1:5" x14ac:dyDescent="0.15">
      <c r="A135" s="238">
        <v>79</v>
      </c>
      <c r="B135" s="224" t="s">
        <v>694</v>
      </c>
      <c r="C135" s="227"/>
      <c r="D135" s="226"/>
      <c r="E135" s="194"/>
    </row>
    <row r="136" spans="1:5" x14ac:dyDescent="0.15">
      <c r="A136" s="289" t="s">
        <v>695</v>
      </c>
      <c r="B136" s="290"/>
      <c r="C136" s="290"/>
      <c r="D136" s="290"/>
      <c r="E136" s="291"/>
    </row>
    <row r="137" spans="1:5" ht="10.5" customHeight="1" x14ac:dyDescent="0.15">
      <c r="A137" s="238">
        <v>80</v>
      </c>
      <c r="B137" s="224" t="s">
        <v>696</v>
      </c>
      <c r="C137" s="227"/>
      <c r="D137" s="226"/>
      <c r="E137" s="194"/>
    </row>
    <row r="138" spans="1:5" x14ac:dyDescent="0.15">
      <c r="A138" s="238">
        <v>81</v>
      </c>
      <c r="B138" s="224" t="s">
        <v>697</v>
      </c>
      <c r="C138" s="227"/>
      <c r="D138" s="226"/>
      <c r="E138" s="194"/>
    </row>
    <row r="139" spans="1:5" x14ac:dyDescent="0.15">
      <c r="A139" s="238">
        <v>82</v>
      </c>
      <c r="B139" s="224" t="s">
        <v>698</v>
      </c>
      <c r="C139" s="227"/>
      <c r="D139" s="226"/>
      <c r="E139" s="194"/>
    </row>
    <row r="140" spans="1:5" x14ac:dyDescent="0.15">
      <c r="A140" s="238">
        <v>83</v>
      </c>
      <c r="B140" s="224" t="s">
        <v>699</v>
      </c>
      <c r="C140" s="227"/>
      <c r="D140" s="226"/>
      <c r="E140" s="194"/>
    </row>
    <row r="141" spans="1:5" x14ac:dyDescent="0.15">
      <c r="A141" s="238">
        <v>84</v>
      </c>
      <c r="B141" s="224" t="s">
        <v>700</v>
      </c>
      <c r="C141" s="227"/>
      <c r="D141" s="226"/>
      <c r="E141" s="194"/>
    </row>
    <row r="142" spans="1:5" x14ac:dyDescent="0.15">
      <c r="A142" s="238">
        <v>85</v>
      </c>
      <c r="B142" s="224" t="s">
        <v>701</v>
      </c>
      <c r="C142" s="227"/>
      <c r="D142" s="226"/>
      <c r="E142" s="194"/>
    </row>
  </sheetData>
  <mergeCells count="10">
    <mergeCell ref="A113:E113"/>
    <mergeCell ref="A126:E126"/>
    <mergeCell ref="A131:E131"/>
    <mergeCell ref="A136:E136"/>
    <mergeCell ref="A4:E4"/>
    <mergeCell ref="A17:E17"/>
    <mergeCell ref="A54:E54"/>
    <mergeCell ref="A63:E63"/>
    <mergeCell ref="A81:E81"/>
    <mergeCell ref="A89:E89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</row>
    <row r="2" spans="1:6" x14ac:dyDescent="0.15">
      <c r="F2" s="182" t="s">
        <v>429</v>
      </c>
    </row>
    <row r="3" spans="1:6" x14ac:dyDescent="0.15">
      <c r="B3" s="155"/>
      <c r="C3" s="158" t="s">
        <v>0</v>
      </c>
      <c r="D3" s="158" t="s">
        <v>1</v>
      </c>
      <c r="E3" s="158" t="s">
        <v>2</v>
      </c>
    </row>
    <row r="4" spans="1:6" x14ac:dyDescent="0.15">
      <c r="B4" s="155"/>
      <c r="C4" s="351" t="s">
        <v>277</v>
      </c>
      <c r="D4" s="351"/>
      <c r="E4" s="351" t="s">
        <v>278</v>
      </c>
    </row>
    <row r="5" spans="1:6" x14ac:dyDescent="0.15">
      <c r="B5" s="157"/>
      <c r="C5" s="158" t="s">
        <v>279</v>
      </c>
      <c r="D5" s="158" t="s">
        <v>280</v>
      </c>
      <c r="E5" s="351"/>
    </row>
    <row r="6" spans="1:6" x14ac:dyDescent="0.15">
      <c r="A6" s="158">
        <v>1</v>
      </c>
      <c r="B6" s="160" t="s">
        <v>281</v>
      </c>
      <c r="C6" s="35"/>
      <c r="D6" s="35"/>
      <c r="E6" s="35"/>
    </row>
    <row r="7" spans="1:6" x14ac:dyDescent="0.15">
      <c r="A7" s="158">
        <v>2</v>
      </c>
      <c r="B7" s="161" t="s">
        <v>282</v>
      </c>
      <c r="C7" s="35"/>
      <c r="D7" s="35"/>
      <c r="E7" s="35"/>
    </row>
    <row r="8" spans="1:6" x14ac:dyDescent="0.15">
      <c r="A8" s="158">
        <v>3</v>
      </c>
      <c r="B8" s="161" t="s">
        <v>283</v>
      </c>
      <c r="C8" s="35"/>
      <c r="D8" s="35"/>
      <c r="E8" s="35"/>
    </row>
    <row r="9" spans="1:6" x14ac:dyDescent="0.15">
      <c r="A9" s="158">
        <v>4</v>
      </c>
      <c r="B9" s="161" t="s">
        <v>284</v>
      </c>
      <c r="C9" s="35"/>
      <c r="D9" s="35"/>
      <c r="E9" s="35"/>
    </row>
    <row r="10" spans="1:6" x14ac:dyDescent="0.15">
      <c r="A10" s="158">
        <v>5</v>
      </c>
      <c r="B10" s="161" t="s">
        <v>285</v>
      </c>
      <c r="C10" s="35"/>
      <c r="D10" s="35"/>
      <c r="E10" s="35"/>
    </row>
    <row r="11" spans="1:6" x14ac:dyDescent="0.15">
      <c r="A11" s="158">
        <v>6</v>
      </c>
      <c r="B11" s="161" t="s">
        <v>286</v>
      </c>
      <c r="C11" s="35"/>
      <c r="D11" s="35"/>
      <c r="E11" s="35"/>
    </row>
    <row r="12" spans="1:6" x14ac:dyDescent="0.15">
      <c r="A12" s="158">
        <v>7</v>
      </c>
      <c r="B12" s="162" t="s">
        <v>287</v>
      </c>
      <c r="C12" s="35"/>
      <c r="D12" s="35"/>
      <c r="E12" s="35"/>
    </row>
    <row r="13" spans="1:6" x14ac:dyDescent="0.15">
      <c r="A13" s="158">
        <v>8</v>
      </c>
      <c r="B13" s="162" t="s">
        <v>288</v>
      </c>
      <c r="C13" s="35"/>
      <c r="D13" s="35"/>
      <c r="E13" s="35"/>
    </row>
    <row r="14" spans="1:6" x14ac:dyDescent="0.15">
      <c r="A14" s="158">
        <v>9</v>
      </c>
      <c r="B14" s="163" t="s">
        <v>289</v>
      </c>
      <c r="C14" s="35"/>
      <c r="D14" s="35"/>
      <c r="E14" s="35"/>
    </row>
    <row r="15" spans="1:6" x14ac:dyDescent="0.15">
      <c r="A15" s="158">
        <v>10</v>
      </c>
      <c r="B15" s="163" t="s">
        <v>290</v>
      </c>
      <c r="C15" s="35"/>
      <c r="D15" s="35"/>
      <c r="E15" s="35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</row>
    <row r="2" spans="1:5" x14ac:dyDescent="0.15">
      <c r="A2" s="31"/>
      <c r="E2" s="182" t="s">
        <v>429</v>
      </c>
    </row>
    <row r="3" spans="1:5" x14ac:dyDescent="0.15">
      <c r="A3" s="154"/>
      <c r="B3" s="155"/>
      <c r="C3" s="158" t="s">
        <v>0</v>
      </c>
      <c r="D3" s="158" t="s">
        <v>1</v>
      </c>
    </row>
    <row r="4" spans="1:5" x14ac:dyDescent="0.15">
      <c r="A4" s="156"/>
      <c r="B4" s="157"/>
      <c r="C4" s="158" t="s">
        <v>292</v>
      </c>
      <c r="D4" s="158" t="s">
        <v>293</v>
      </c>
    </row>
    <row r="5" spans="1:5" x14ac:dyDescent="0.15">
      <c r="A5" s="158">
        <v>1</v>
      </c>
      <c r="B5" s="152" t="s">
        <v>410</v>
      </c>
      <c r="C5" s="164"/>
      <c r="D5" s="152"/>
    </row>
    <row r="6" spans="1:5" x14ac:dyDescent="0.15">
      <c r="A6" s="158">
        <v>2</v>
      </c>
      <c r="B6" s="152" t="s">
        <v>412</v>
      </c>
      <c r="C6" s="152"/>
      <c r="D6" s="152"/>
    </row>
    <row r="7" spans="1:5" x14ac:dyDescent="0.15">
      <c r="A7" s="158">
        <v>3</v>
      </c>
      <c r="B7" s="152" t="s">
        <v>404</v>
      </c>
      <c r="C7" s="152"/>
      <c r="D7" s="152"/>
    </row>
    <row r="8" spans="1:5" x14ac:dyDescent="0.15">
      <c r="A8" s="158">
        <v>4</v>
      </c>
      <c r="B8" s="152" t="s">
        <v>403</v>
      </c>
      <c r="C8" s="152"/>
      <c r="D8" s="152"/>
    </row>
    <row r="9" spans="1:5" x14ac:dyDescent="0.15">
      <c r="A9" s="158">
        <v>5</v>
      </c>
      <c r="B9" s="152" t="s">
        <v>483</v>
      </c>
      <c r="C9" s="152"/>
      <c r="D9" s="152"/>
    </row>
    <row r="10" spans="1:5" x14ac:dyDescent="0.15">
      <c r="A10" s="158">
        <v>6</v>
      </c>
      <c r="B10" s="152" t="s">
        <v>484</v>
      </c>
      <c r="C10" s="152"/>
      <c r="D10" s="152"/>
    </row>
    <row r="11" spans="1:5" x14ac:dyDescent="0.15">
      <c r="A11" s="158">
        <v>7</v>
      </c>
      <c r="B11" s="152" t="s">
        <v>405</v>
      </c>
      <c r="C11" s="152"/>
      <c r="D11" s="164"/>
    </row>
    <row r="12" spans="1:5" x14ac:dyDescent="0.15">
      <c r="A12" s="158">
        <v>8</v>
      </c>
      <c r="B12" s="152" t="s">
        <v>406</v>
      </c>
      <c r="C12" s="152"/>
      <c r="D12" s="152"/>
    </row>
    <row r="13" spans="1:5" x14ac:dyDescent="0.15">
      <c r="A13" s="158">
        <v>9</v>
      </c>
      <c r="B13" s="152" t="s">
        <v>407</v>
      </c>
      <c r="C13" s="152"/>
      <c r="D13" s="152"/>
    </row>
    <row r="14" spans="1:5" x14ac:dyDescent="0.15">
      <c r="A14" s="158">
        <v>10</v>
      </c>
      <c r="B14" s="152" t="s">
        <v>408</v>
      </c>
      <c r="C14" s="164"/>
      <c r="D14" s="152"/>
    </row>
    <row r="15" spans="1:5" x14ac:dyDescent="0.15">
      <c r="A15" s="158">
        <v>11</v>
      </c>
      <c r="B15" s="152" t="s">
        <v>409</v>
      </c>
      <c r="C15" s="164"/>
      <c r="D15" s="152"/>
    </row>
    <row r="16" spans="1:5" x14ac:dyDescent="0.15">
      <c r="A16" s="158">
        <v>12</v>
      </c>
      <c r="B16" s="152" t="s">
        <v>411</v>
      </c>
      <c r="C16" s="152"/>
      <c r="D16" s="152"/>
    </row>
    <row r="17" spans="1:4" x14ac:dyDescent="0.15">
      <c r="A17" s="158">
        <v>13</v>
      </c>
      <c r="B17" s="152" t="s">
        <v>404</v>
      </c>
      <c r="C17" s="152"/>
      <c r="D17" s="152"/>
    </row>
    <row r="18" spans="1:4" x14ac:dyDescent="0.15">
      <c r="A18" s="158">
        <v>14</v>
      </c>
      <c r="B18" s="152" t="s">
        <v>403</v>
      </c>
      <c r="C18" s="152"/>
      <c r="D18" s="152"/>
    </row>
    <row r="19" spans="1:4" x14ac:dyDescent="0.15">
      <c r="A19" s="158">
        <v>15</v>
      </c>
      <c r="B19" s="152" t="s">
        <v>483</v>
      </c>
      <c r="C19" s="152"/>
      <c r="D19" s="152"/>
    </row>
    <row r="20" spans="1:4" x14ac:dyDescent="0.15">
      <c r="A20" s="158">
        <v>16</v>
      </c>
      <c r="B20" s="152" t="s">
        <v>484</v>
      </c>
      <c r="C20" s="152"/>
      <c r="D20" s="152"/>
    </row>
    <row r="21" spans="1:4" x14ac:dyDescent="0.15">
      <c r="A21" s="158">
        <v>17</v>
      </c>
      <c r="B21" s="152" t="s">
        <v>405</v>
      </c>
      <c r="C21" s="152"/>
      <c r="D21" s="164"/>
    </row>
    <row r="22" spans="1:4" x14ac:dyDescent="0.15">
      <c r="A22" s="158">
        <v>18</v>
      </c>
      <c r="B22" s="152" t="s">
        <v>406</v>
      </c>
      <c r="C22" s="152"/>
      <c r="D22" s="152"/>
    </row>
    <row r="23" spans="1:4" x14ac:dyDescent="0.15">
      <c r="A23" s="158">
        <v>19</v>
      </c>
      <c r="B23" s="152" t="s">
        <v>407</v>
      </c>
      <c r="C23" s="152"/>
      <c r="D23" s="152"/>
    </row>
    <row r="24" spans="1:4" x14ac:dyDescent="0.15">
      <c r="A24" s="158">
        <v>20</v>
      </c>
      <c r="B24" s="152" t="s">
        <v>481</v>
      </c>
      <c r="C24" s="152"/>
      <c r="D24" s="152"/>
    </row>
    <row r="26" spans="1:4" x14ac:dyDescent="0.15">
      <c r="A26" s="154"/>
      <c r="B26" s="154" t="s">
        <v>461</v>
      </c>
    </row>
    <row r="27" spans="1:4" x14ac:dyDescent="0.15">
      <c r="A27" s="154"/>
      <c r="B27" s="154"/>
    </row>
    <row r="28" spans="1:4" x14ac:dyDescent="0.15">
      <c r="A28" s="154"/>
      <c r="B28" s="154"/>
    </row>
    <row r="29" spans="1:4" x14ac:dyDescent="0.15">
      <c r="A29" s="154"/>
      <c r="B29" s="154"/>
    </row>
    <row r="30" spans="1:4" x14ac:dyDescent="0.15">
      <c r="A30" s="154"/>
      <c r="B30" s="154"/>
    </row>
    <row r="31" spans="1:4" x14ac:dyDescent="0.15">
      <c r="A31" s="154"/>
      <c r="B31" s="154"/>
    </row>
    <row r="32" spans="1:4" x14ac:dyDescent="0.15">
      <c r="A32" s="154"/>
      <c r="B32" s="154"/>
    </row>
    <row r="33" spans="1:2" x14ac:dyDescent="0.15">
      <c r="A33" s="154"/>
      <c r="B33" s="154"/>
    </row>
    <row r="34" spans="1:2" x14ac:dyDescent="0.15">
      <c r="A34" s="154"/>
      <c r="B34" s="154"/>
    </row>
    <row r="35" spans="1:2" x14ac:dyDescent="0.15">
      <c r="A35" s="154"/>
      <c r="B35" s="154"/>
    </row>
    <row r="36" spans="1:2" x14ac:dyDescent="0.15">
      <c r="A36" s="154"/>
      <c r="B36" s="154"/>
    </row>
    <row r="37" spans="1:2" x14ac:dyDescent="0.15">
      <c r="A37" s="154"/>
      <c r="B37" s="154"/>
    </row>
    <row r="38" spans="1:2" x14ac:dyDescent="0.15">
      <c r="A38" s="154"/>
      <c r="B38" s="154"/>
    </row>
    <row r="39" spans="1:2" x14ac:dyDescent="0.15">
      <c r="A39" s="154"/>
      <c r="B39" s="154"/>
    </row>
    <row r="40" spans="1:2" x14ac:dyDescent="0.15">
      <c r="A40" s="154"/>
      <c r="B40" s="154"/>
    </row>
    <row r="41" spans="1:2" x14ac:dyDescent="0.15">
      <c r="A41" s="154"/>
      <c r="B41" s="154"/>
    </row>
    <row r="42" spans="1:2" x14ac:dyDescent="0.15">
      <c r="A42" s="154"/>
      <c r="B42" s="154"/>
    </row>
    <row r="43" spans="1:2" x14ac:dyDescent="0.15">
      <c r="A43" s="154"/>
      <c r="B43" s="154"/>
    </row>
    <row r="44" spans="1:2" x14ac:dyDescent="0.15">
      <c r="A44" s="154"/>
      <c r="B44" s="154"/>
    </row>
    <row r="45" spans="1:2" x14ac:dyDescent="0.15">
      <c r="A45" s="154"/>
      <c r="B45" s="154"/>
    </row>
    <row r="46" spans="1:2" x14ac:dyDescent="0.15">
      <c r="A46" s="154"/>
      <c r="B46" s="154"/>
    </row>
    <row r="47" spans="1:2" x14ac:dyDescent="0.15">
      <c r="A47" s="154"/>
      <c r="B47" s="154"/>
    </row>
    <row r="48" spans="1:2" x14ac:dyDescent="0.15">
      <c r="A48" s="154"/>
      <c r="B48" s="154"/>
    </row>
    <row r="49" spans="1:2" x14ac:dyDescent="0.15">
      <c r="A49" s="154"/>
      <c r="B49" s="154"/>
    </row>
    <row r="50" spans="1:2" x14ac:dyDescent="0.15">
      <c r="A50" s="154"/>
      <c r="B50" s="154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748</v>
      </c>
    </row>
    <row r="2" spans="1:11" x14ac:dyDescent="0.15">
      <c r="A2" s="31"/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2" t="s">
        <v>294</v>
      </c>
      <c r="D5" s="353"/>
      <c r="E5" s="354"/>
      <c r="F5" s="352" t="s">
        <v>295</v>
      </c>
      <c r="G5" s="353"/>
      <c r="H5" s="354"/>
      <c r="I5" s="352" t="s">
        <v>296</v>
      </c>
      <c r="J5" s="353"/>
      <c r="K5" s="354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196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9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9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9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9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59">
        <v>72.599999999999994</v>
      </c>
      <c r="K12" s="159">
        <v>72.599999999999994</v>
      </c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9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9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9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9">
        <v>72.599999999999994</v>
      </c>
      <c r="K16" s="159">
        <v>72.599999999999994</v>
      </c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9"/>
      <c r="K17" s="152"/>
    </row>
    <row r="18" spans="1:11" x14ac:dyDescent="0.15">
      <c r="J18" s="198">
        <f>+J7+J16</f>
        <v>72.599999999999994</v>
      </c>
    </row>
    <row r="19" spans="1:11" x14ac:dyDescent="0.15">
      <c r="A19" s="12" t="s">
        <v>776</v>
      </c>
    </row>
    <row r="20" spans="1:11" x14ac:dyDescent="0.15">
      <c r="A20" s="12" t="s">
        <v>775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x14ac:dyDescent="0.15">
      <c r="A1" s="31" t="s">
        <v>416</v>
      </c>
      <c r="B1" s="31" t="s">
        <v>749</v>
      </c>
    </row>
    <row r="2" spans="1:11" x14ac:dyDescent="0.15">
      <c r="K2" s="182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2" t="s">
        <v>294</v>
      </c>
      <c r="D5" s="353"/>
      <c r="E5" s="354"/>
      <c r="F5" s="352" t="s">
        <v>295</v>
      </c>
      <c r="G5" s="353"/>
      <c r="H5" s="354"/>
      <c r="I5" s="352" t="s">
        <v>296</v>
      </c>
      <c r="J5" s="353"/>
      <c r="K5" s="354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2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2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2"/>
      <c r="K16" s="152"/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2"/>
      <c r="K17" s="152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750</v>
      </c>
    </row>
    <row r="2" spans="1:19" x14ac:dyDescent="0.15"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1" t="s">
        <v>312</v>
      </c>
      <c r="D5" s="351"/>
      <c r="E5" s="351"/>
      <c r="F5" s="351"/>
      <c r="G5" s="351"/>
      <c r="H5" s="351" t="s">
        <v>313</v>
      </c>
      <c r="I5" s="351"/>
      <c r="J5" s="351"/>
      <c r="K5" s="351"/>
      <c r="L5" s="351" t="s">
        <v>314</v>
      </c>
      <c r="M5" s="351"/>
      <c r="N5" s="351"/>
      <c r="O5" s="351"/>
      <c r="P5" s="351" t="s">
        <v>315</v>
      </c>
      <c r="Q5" s="351"/>
      <c r="R5" s="351"/>
      <c r="S5" s="351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</row>
    <row r="16" spans="1:19" x14ac:dyDescent="0.15">
      <c r="A16" s="158">
        <v>10</v>
      </c>
      <c r="B16" s="171" t="s">
        <v>325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s="154" customFormat="1" x14ac:dyDescent="0.15">
      <c r="A17" s="158">
        <v>11</v>
      </c>
      <c r="B17" s="172" t="s">
        <v>326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x14ac:dyDescent="0.15">
      <c r="A18" s="158">
        <v>12</v>
      </c>
      <c r="B18" s="161" t="s">
        <v>327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B23" s="199" t="s">
        <v>482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A23" sqref="A23:A24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x14ac:dyDescent="0.15">
      <c r="A1" s="31" t="s">
        <v>418</v>
      </c>
      <c r="B1" s="31" t="s">
        <v>751</v>
      </c>
    </row>
    <row r="2" spans="1:19" x14ac:dyDescent="0.15">
      <c r="A2" s="31"/>
      <c r="M2" s="182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1" t="s">
        <v>312</v>
      </c>
      <c r="D5" s="351"/>
      <c r="E5" s="351"/>
      <c r="F5" s="351"/>
      <c r="G5" s="351"/>
      <c r="H5" s="351" t="s">
        <v>313</v>
      </c>
      <c r="I5" s="351"/>
      <c r="J5" s="351"/>
      <c r="K5" s="351"/>
      <c r="L5" s="351" t="s">
        <v>314</v>
      </c>
      <c r="M5" s="351"/>
      <c r="N5" s="351"/>
      <c r="O5" s="351"/>
      <c r="P5" s="351" t="s">
        <v>315</v>
      </c>
      <c r="Q5" s="351"/>
      <c r="R5" s="351"/>
      <c r="S5" s="351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97">
        <v>72.599999999999994</v>
      </c>
      <c r="F7" s="160"/>
      <c r="G7" s="160"/>
      <c r="H7" s="160"/>
      <c r="I7" s="197">
        <v>72.599999999999994</v>
      </c>
      <c r="J7" s="160"/>
      <c r="K7" s="160"/>
      <c r="L7" s="160"/>
      <c r="M7" s="160"/>
      <c r="N7" s="197">
        <v>62.436</v>
      </c>
      <c r="O7" s="160"/>
      <c r="P7" s="160"/>
      <c r="Q7" s="160"/>
      <c r="R7" s="197">
        <v>62.436</v>
      </c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97">
        <v>72.599999999999994</v>
      </c>
      <c r="F15" s="160"/>
      <c r="G15" s="160"/>
      <c r="H15" s="160"/>
      <c r="I15" s="197">
        <v>72.599999999999994</v>
      </c>
      <c r="J15" s="160"/>
      <c r="K15" s="160"/>
      <c r="L15" s="160"/>
      <c r="M15" s="160"/>
      <c r="N15" s="197">
        <v>62.436</v>
      </c>
      <c r="O15" s="160"/>
      <c r="P15" s="160"/>
      <c r="Q15" s="160"/>
      <c r="R15" s="197">
        <v>62.436</v>
      </c>
      <c r="S15" s="160"/>
    </row>
    <row r="16" spans="1:19" x14ac:dyDescent="0.15">
      <c r="A16" s="158">
        <v>10</v>
      </c>
      <c r="B16" s="171" t="s">
        <v>325</v>
      </c>
      <c r="C16" s="152"/>
      <c r="D16" s="159"/>
      <c r="E16" s="159"/>
      <c r="F16" s="152"/>
      <c r="G16" s="152"/>
      <c r="H16" s="152"/>
      <c r="I16" s="159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x14ac:dyDescent="0.15">
      <c r="A17" s="158">
        <v>11</v>
      </c>
      <c r="B17" s="172" t="s">
        <v>326</v>
      </c>
      <c r="C17" s="152"/>
      <c r="D17" s="159"/>
      <c r="E17" s="159"/>
      <c r="F17" s="152"/>
      <c r="G17" s="152"/>
      <c r="H17" s="152"/>
      <c r="I17" s="159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154" customFormat="1" x14ac:dyDescent="0.15">
      <c r="A18" s="158">
        <v>12</v>
      </c>
      <c r="B18" s="161" t="s">
        <v>327</v>
      </c>
      <c r="C18" s="152"/>
      <c r="D18" s="159"/>
      <c r="E18" s="159">
        <v>72.599999999999994</v>
      </c>
      <c r="F18" s="152"/>
      <c r="G18" s="152"/>
      <c r="H18" s="152"/>
      <c r="I18" s="159">
        <v>72.599999999999994</v>
      </c>
      <c r="J18" s="152"/>
      <c r="K18" s="152"/>
      <c r="L18" s="152"/>
      <c r="M18" s="152"/>
      <c r="N18" s="197">
        <v>62.436</v>
      </c>
      <c r="O18" s="152"/>
      <c r="P18" s="152"/>
      <c r="Q18" s="152"/>
      <c r="R18" s="197">
        <v>62.436</v>
      </c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A23" s="12" t="s">
        <v>776</v>
      </c>
    </row>
    <row r="24" spans="1:19" x14ac:dyDescent="0.15">
      <c r="A24" s="12" t="s">
        <v>775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D43"/>
  <sheetViews>
    <sheetView workbookViewId="0">
      <selection activeCell="B2" sqref="B2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19" t="s">
        <v>421</v>
      </c>
    </row>
    <row r="2" spans="1:4" ht="15" x14ac:dyDescent="0.25">
      <c r="A2" s="239" t="s">
        <v>721</v>
      </c>
      <c r="B2" s="254">
        <f>+Innhold!D2</f>
        <v>42825</v>
      </c>
      <c r="D2" s="182" t="s">
        <v>429</v>
      </c>
    </row>
    <row r="3" spans="1:4" x14ac:dyDescent="0.2">
      <c r="A3" s="240" t="s">
        <v>722</v>
      </c>
      <c r="B3" s="195"/>
    </row>
    <row r="4" spans="1:4" x14ac:dyDescent="0.2">
      <c r="A4" s="241" t="s">
        <v>28</v>
      </c>
      <c r="B4" s="241" t="s">
        <v>723</v>
      </c>
      <c r="C4" s="241" t="s">
        <v>724</v>
      </c>
    </row>
    <row r="5" spans="1:4" x14ac:dyDescent="0.2">
      <c r="A5" s="220" t="s">
        <v>32</v>
      </c>
      <c r="B5" s="204">
        <v>313137</v>
      </c>
      <c r="C5" s="221"/>
    </row>
    <row r="6" spans="1:4" x14ac:dyDescent="0.2">
      <c r="A6" s="220" t="s">
        <v>33</v>
      </c>
      <c r="B6" s="204">
        <v>25357</v>
      </c>
      <c r="C6" s="221"/>
    </row>
    <row r="7" spans="1:4" x14ac:dyDescent="0.2">
      <c r="A7" s="220" t="s">
        <v>34</v>
      </c>
      <c r="B7" s="204">
        <v>29749800</v>
      </c>
      <c r="C7" s="221"/>
    </row>
    <row r="8" spans="1:4" x14ac:dyDescent="0.2">
      <c r="A8" s="220" t="s">
        <v>725</v>
      </c>
      <c r="B8" s="204">
        <v>4821908</v>
      </c>
      <c r="C8" s="221" t="s">
        <v>199</v>
      </c>
    </row>
    <row r="9" spans="1:4" x14ac:dyDescent="0.2">
      <c r="A9" s="220" t="s">
        <v>726</v>
      </c>
      <c r="B9" s="204">
        <v>448103</v>
      </c>
      <c r="C9" s="221" t="s">
        <v>200</v>
      </c>
    </row>
    <row r="10" spans="1:4" x14ac:dyDescent="0.2">
      <c r="A10" s="220" t="s">
        <v>37</v>
      </c>
      <c r="B10" s="204">
        <v>363835</v>
      </c>
      <c r="C10" s="221" t="s">
        <v>201</v>
      </c>
    </row>
    <row r="11" spans="1:4" x14ac:dyDescent="0.2">
      <c r="A11" s="220" t="s">
        <v>38</v>
      </c>
      <c r="B11" s="204">
        <v>207410</v>
      </c>
      <c r="C11" s="221"/>
    </row>
    <row r="12" spans="1:4" x14ac:dyDescent="0.2">
      <c r="A12" s="220" t="s">
        <v>727</v>
      </c>
      <c r="B12" s="204">
        <v>0</v>
      </c>
      <c r="C12" s="221"/>
    </row>
    <row r="13" spans="1:4" x14ac:dyDescent="0.2">
      <c r="A13" s="220" t="s">
        <v>728</v>
      </c>
      <c r="B13" s="204">
        <v>0</v>
      </c>
      <c r="C13" s="221" t="s">
        <v>203</v>
      </c>
    </row>
    <row r="14" spans="1:4" x14ac:dyDescent="0.2">
      <c r="A14" s="220" t="s">
        <v>39</v>
      </c>
      <c r="B14" s="204">
        <v>241058</v>
      </c>
      <c r="C14" s="221"/>
    </row>
    <row r="15" spans="1:4" x14ac:dyDescent="0.2">
      <c r="A15" s="220" t="s">
        <v>40</v>
      </c>
      <c r="B15" s="204">
        <v>135711</v>
      </c>
      <c r="C15" s="221"/>
    </row>
    <row r="16" spans="1:4" x14ac:dyDescent="0.2">
      <c r="A16" s="242" t="s">
        <v>729</v>
      </c>
      <c r="B16" s="205">
        <v>135711</v>
      </c>
      <c r="C16" s="221"/>
    </row>
    <row r="17" spans="1:3" x14ac:dyDescent="0.2">
      <c r="A17" s="242" t="s">
        <v>730</v>
      </c>
      <c r="B17" s="205">
        <v>0</v>
      </c>
      <c r="C17" s="221" t="s">
        <v>6</v>
      </c>
    </row>
    <row r="18" spans="1:3" x14ac:dyDescent="0.2">
      <c r="A18" s="220" t="s">
        <v>41</v>
      </c>
      <c r="B18" s="204">
        <v>138822</v>
      </c>
      <c r="C18" s="221"/>
    </row>
    <row r="19" spans="1:3" x14ac:dyDescent="0.2">
      <c r="A19" s="220" t="s">
        <v>42</v>
      </c>
      <c r="B19" s="204">
        <v>20464</v>
      </c>
      <c r="C19" s="221"/>
    </row>
    <row r="20" spans="1:3" x14ac:dyDescent="0.2">
      <c r="A20" s="243" t="s">
        <v>30</v>
      </c>
      <c r="B20" s="222">
        <f>B5+B6+B7+B8+B9+B10+B11+B12+B13+B14+B15+B18+B19</f>
        <v>36465605</v>
      </c>
      <c r="C20" s="244"/>
    </row>
    <row r="21" spans="1:3" x14ac:dyDescent="0.2">
      <c r="A21" s="241" t="s">
        <v>29</v>
      </c>
      <c r="B21" s="245"/>
      <c r="C21" s="246"/>
    </row>
    <row r="22" spans="1:3" x14ac:dyDescent="0.2">
      <c r="A22" s="220" t="s">
        <v>43</v>
      </c>
      <c r="B22" s="204">
        <v>93722</v>
      </c>
      <c r="C22" s="221"/>
    </row>
    <row r="23" spans="1:3" x14ac:dyDescent="0.2">
      <c r="A23" s="220" t="s">
        <v>44</v>
      </c>
      <c r="B23" s="204">
        <v>13526594</v>
      </c>
      <c r="C23" s="221"/>
    </row>
    <row r="24" spans="1:3" x14ac:dyDescent="0.2">
      <c r="A24" s="220" t="s">
        <v>37</v>
      </c>
      <c r="B24" s="204">
        <v>43898</v>
      </c>
      <c r="C24" s="221" t="s">
        <v>202</v>
      </c>
    </row>
    <row r="25" spans="1:3" x14ac:dyDescent="0.2">
      <c r="A25" s="220" t="s">
        <v>45</v>
      </c>
      <c r="B25" s="204">
        <v>18528518</v>
      </c>
      <c r="C25" s="221"/>
    </row>
    <row r="26" spans="1:3" x14ac:dyDescent="0.2">
      <c r="A26" s="220" t="s">
        <v>47</v>
      </c>
      <c r="B26" s="204">
        <v>348905</v>
      </c>
      <c r="C26" s="221"/>
    </row>
    <row r="27" spans="1:3" x14ac:dyDescent="0.2">
      <c r="A27" s="220" t="s">
        <v>48</v>
      </c>
      <c r="B27" s="204">
        <v>34887</v>
      </c>
      <c r="C27" s="221"/>
    </row>
    <row r="28" spans="1:3" x14ac:dyDescent="0.2">
      <c r="A28" s="220" t="s">
        <v>49</v>
      </c>
      <c r="B28" s="204">
        <v>38633</v>
      </c>
      <c r="C28" s="221"/>
    </row>
    <row r="29" spans="1:3" x14ac:dyDescent="0.2">
      <c r="A29" s="220" t="s">
        <v>50</v>
      </c>
      <c r="B29" s="204">
        <v>17418</v>
      </c>
      <c r="C29" s="221"/>
    </row>
    <row r="30" spans="1:3" x14ac:dyDescent="0.2">
      <c r="A30" s="220" t="s">
        <v>51</v>
      </c>
      <c r="B30" s="204">
        <v>703421</v>
      </c>
      <c r="C30" s="221"/>
    </row>
    <row r="31" spans="1:3" x14ac:dyDescent="0.2">
      <c r="A31" s="242" t="s">
        <v>731</v>
      </c>
      <c r="B31" s="205">
        <v>349606</v>
      </c>
      <c r="C31" s="221" t="s">
        <v>7</v>
      </c>
    </row>
    <row r="32" spans="1:3" x14ac:dyDescent="0.2">
      <c r="A32" s="242" t="s">
        <v>732</v>
      </c>
      <c r="B32" s="205">
        <v>349753</v>
      </c>
      <c r="C32" s="221" t="s">
        <v>8</v>
      </c>
    </row>
    <row r="33" spans="1:3" x14ac:dyDescent="0.2">
      <c r="A33" s="242" t="s">
        <v>733</v>
      </c>
      <c r="B33" s="205">
        <v>4062</v>
      </c>
      <c r="C33" s="221"/>
    </row>
    <row r="34" spans="1:3" x14ac:dyDescent="0.2">
      <c r="A34" s="243" t="s">
        <v>31</v>
      </c>
      <c r="B34" s="222">
        <f>B22+B23+B24+B25+B26+B27+B28+B29+B30</f>
        <v>33335996</v>
      </c>
      <c r="C34" s="244"/>
    </row>
    <row r="35" spans="1:3" x14ac:dyDescent="0.2">
      <c r="A35" s="220" t="s">
        <v>734</v>
      </c>
      <c r="B35" s="204">
        <v>595090</v>
      </c>
      <c r="C35" s="221" t="s">
        <v>0</v>
      </c>
    </row>
    <row r="36" spans="1:3" x14ac:dyDescent="0.2">
      <c r="A36" s="220" t="s">
        <v>735</v>
      </c>
      <c r="B36" s="204">
        <v>2456543</v>
      </c>
      <c r="C36" s="221"/>
    </row>
    <row r="37" spans="1:3" x14ac:dyDescent="0.2">
      <c r="A37" s="247" t="s">
        <v>736</v>
      </c>
      <c r="B37" s="205">
        <v>2281832</v>
      </c>
      <c r="C37" s="221" t="s">
        <v>1</v>
      </c>
    </row>
    <row r="38" spans="1:3" x14ac:dyDescent="0.2">
      <c r="A38" s="247" t="s">
        <v>737</v>
      </c>
      <c r="B38" s="205">
        <v>174711</v>
      </c>
      <c r="C38" s="221" t="s">
        <v>2</v>
      </c>
    </row>
    <row r="39" spans="1:3" x14ac:dyDescent="0.2">
      <c r="A39" s="247" t="s">
        <v>738</v>
      </c>
      <c r="B39" s="205">
        <v>0</v>
      </c>
      <c r="C39" s="221" t="s">
        <v>5</v>
      </c>
    </row>
    <row r="40" spans="1:3" x14ac:dyDescent="0.2">
      <c r="A40" s="247" t="s">
        <v>739</v>
      </c>
      <c r="B40" s="205">
        <v>0</v>
      </c>
      <c r="C40" s="221"/>
    </row>
    <row r="41" spans="1:3" x14ac:dyDescent="0.2">
      <c r="A41" s="220" t="s">
        <v>740</v>
      </c>
      <c r="B41" s="204">
        <v>77976</v>
      </c>
      <c r="C41" s="221"/>
    </row>
    <row r="42" spans="1:3" x14ac:dyDescent="0.2">
      <c r="A42" s="243" t="s">
        <v>741</v>
      </c>
      <c r="B42" s="222">
        <f>B35+B36+B41</f>
        <v>3129609</v>
      </c>
      <c r="C42" s="244"/>
    </row>
    <row r="43" spans="1:3" x14ac:dyDescent="0.2">
      <c r="A43" s="243" t="s">
        <v>742</v>
      </c>
      <c r="B43" s="222">
        <f>B34+B42</f>
        <v>36465605</v>
      </c>
      <c r="C43" s="244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45"/>
  <sheetViews>
    <sheetView workbookViewId="0">
      <selection activeCell="F1" sqref="F1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206" t="s">
        <v>381</v>
      </c>
      <c r="B1" s="206" t="s">
        <v>487</v>
      </c>
      <c r="C1" s="207"/>
      <c r="D1" s="207"/>
      <c r="E1" s="207"/>
      <c r="F1" s="252">
        <f>+Innhold!D2</f>
        <v>42825</v>
      </c>
      <c r="G1" s="207"/>
    </row>
    <row r="2" spans="1:7" x14ac:dyDescent="0.2">
      <c r="A2" s="203"/>
      <c r="B2" s="208"/>
      <c r="C2" s="207"/>
      <c r="D2" s="207"/>
      <c r="E2" s="207"/>
      <c r="F2" s="207"/>
      <c r="G2" s="182" t="s">
        <v>429</v>
      </c>
    </row>
    <row r="3" spans="1:7" x14ac:dyDescent="0.2">
      <c r="A3" s="218">
        <v>1</v>
      </c>
      <c r="B3" s="209" t="s">
        <v>488</v>
      </c>
      <c r="C3" s="210" t="s">
        <v>489</v>
      </c>
      <c r="D3" s="210" t="s">
        <v>489</v>
      </c>
      <c r="E3" s="210" t="s">
        <v>489</v>
      </c>
      <c r="F3" s="210" t="s">
        <v>489</v>
      </c>
      <c r="G3" s="210" t="s">
        <v>489</v>
      </c>
    </row>
    <row r="4" spans="1:7" x14ac:dyDescent="0.2">
      <c r="A4" s="218">
        <v>2</v>
      </c>
      <c r="B4" s="209" t="s">
        <v>490</v>
      </c>
      <c r="C4" s="210" t="s">
        <v>491</v>
      </c>
      <c r="D4" s="210" t="s">
        <v>492</v>
      </c>
      <c r="E4" s="210" t="s">
        <v>493</v>
      </c>
      <c r="F4" s="210" t="s">
        <v>494</v>
      </c>
      <c r="G4" s="210" t="s">
        <v>495</v>
      </c>
    </row>
    <row r="5" spans="1:7" x14ac:dyDescent="0.2">
      <c r="A5" s="218">
        <v>3</v>
      </c>
      <c r="B5" s="211" t="s">
        <v>496</v>
      </c>
      <c r="C5" s="212" t="s">
        <v>497</v>
      </c>
      <c r="D5" s="212" t="s">
        <v>497</v>
      </c>
      <c r="E5" s="212" t="s">
        <v>497</v>
      </c>
      <c r="F5" s="212" t="s">
        <v>497</v>
      </c>
      <c r="G5" s="212" t="s">
        <v>497</v>
      </c>
    </row>
    <row r="6" spans="1:7" x14ac:dyDescent="0.2">
      <c r="A6" s="218"/>
      <c r="B6" s="213" t="s">
        <v>498</v>
      </c>
      <c r="C6" s="214"/>
      <c r="D6" s="214"/>
      <c r="E6" s="214"/>
      <c r="F6" s="214"/>
      <c r="G6" s="214"/>
    </row>
    <row r="7" spans="1:7" ht="21" x14ac:dyDescent="0.2">
      <c r="A7" s="218">
        <v>4</v>
      </c>
      <c r="B7" s="209" t="s">
        <v>499</v>
      </c>
      <c r="C7" s="210" t="s">
        <v>500</v>
      </c>
      <c r="D7" s="210" t="s">
        <v>501</v>
      </c>
      <c r="E7" s="210" t="s">
        <v>501</v>
      </c>
      <c r="F7" s="210" t="s">
        <v>502</v>
      </c>
      <c r="G7" s="210" t="s">
        <v>502</v>
      </c>
    </row>
    <row r="8" spans="1:7" ht="21" x14ac:dyDescent="0.2">
      <c r="A8" s="218">
        <v>5</v>
      </c>
      <c r="B8" s="209" t="s">
        <v>503</v>
      </c>
      <c r="C8" s="210" t="s">
        <v>500</v>
      </c>
      <c r="D8" s="210" t="s">
        <v>501</v>
      </c>
      <c r="E8" s="210" t="s">
        <v>501</v>
      </c>
      <c r="F8" s="210" t="s">
        <v>502</v>
      </c>
      <c r="G8" s="210" t="s">
        <v>502</v>
      </c>
    </row>
    <row r="9" spans="1:7" ht="21" x14ac:dyDescent="0.2">
      <c r="A9" s="218">
        <v>6</v>
      </c>
      <c r="B9" s="209" t="s">
        <v>504</v>
      </c>
      <c r="C9" s="210" t="s">
        <v>505</v>
      </c>
      <c r="D9" s="210" t="s">
        <v>505</v>
      </c>
      <c r="E9" s="210" t="s">
        <v>505</v>
      </c>
      <c r="F9" s="210" t="s">
        <v>505</v>
      </c>
      <c r="G9" s="210" t="s">
        <v>505</v>
      </c>
    </row>
    <row r="10" spans="1:7" ht="31.5" x14ac:dyDescent="0.2">
      <c r="A10" s="218">
        <v>7</v>
      </c>
      <c r="B10" s="209" t="s">
        <v>506</v>
      </c>
      <c r="C10" s="210" t="s">
        <v>774</v>
      </c>
      <c r="D10" s="210" t="s">
        <v>773</v>
      </c>
      <c r="E10" s="210" t="s">
        <v>773</v>
      </c>
      <c r="F10" s="210" t="s">
        <v>51</v>
      </c>
      <c r="G10" s="210" t="s">
        <v>51</v>
      </c>
    </row>
    <row r="11" spans="1:7" x14ac:dyDescent="0.2">
      <c r="A11" s="218">
        <v>8</v>
      </c>
      <c r="B11" s="209" t="s">
        <v>507</v>
      </c>
      <c r="C11" s="215">
        <v>207.3</v>
      </c>
      <c r="D11" s="215">
        <v>199.7</v>
      </c>
      <c r="E11" s="215">
        <v>149.9</v>
      </c>
      <c r="F11" s="215">
        <v>199.9</v>
      </c>
      <c r="G11" s="215">
        <v>149.9</v>
      </c>
    </row>
    <row r="12" spans="1:7" x14ac:dyDescent="0.2">
      <c r="A12" s="218">
        <v>9</v>
      </c>
      <c r="B12" s="209" t="s">
        <v>508</v>
      </c>
      <c r="C12" s="215" t="s">
        <v>509</v>
      </c>
      <c r="D12" s="215" t="s">
        <v>510</v>
      </c>
      <c r="E12" s="215" t="s">
        <v>511</v>
      </c>
      <c r="F12" s="215" t="s">
        <v>510</v>
      </c>
      <c r="G12" s="215" t="s">
        <v>511</v>
      </c>
    </row>
    <row r="13" spans="1:7" x14ac:dyDescent="0.2">
      <c r="A13" s="218" t="s">
        <v>512</v>
      </c>
      <c r="B13" s="209" t="s">
        <v>513</v>
      </c>
      <c r="C13" s="215" t="s">
        <v>514</v>
      </c>
      <c r="D13" s="215">
        <v>1</v>
      </c>
      <c r="E13" s="215">
        <v>1</v>
      </c>
      <c r="F13" s="215">
        <v>1</v>
      </c>
      <c r="G13" s="215">
        <v>1</v>
      </c>
    </row>
    <row r="14" spans="1:7" x14ac:dyDescent="0.2">
      <c r="A14" s="218" t="s">
        <v>515</v>
      </c>
      <c r="B14" s="209" t="s">
        <v>516</v>
      </c>
      <c r="C14" s="215" t="s">
        <v>509</v>
      </c>
      <c r="D14" s="215">
        <v>1</v>
      </c>
      <c r="E14" s="215">
        <v>1</v>
      </c>
      <c r="F14" s="215">
        <v>1</v>
      </c>
      <c r="G14" s="215">
        <v>1</v>
      </c>
    </row>
    <row r="15" spans="1:7" ht="21" x14ac:dyDescent="0.2">
      <c r="A15" s="218">
        <v>10</v>
      </c>
      <c r="B15" s="209" t="s">
        <v>517</v>
      </c>
      <c r="C15" s="210" t="s">
        <v>518</v>
      </c>
      <c r="D15" s="210" t="s">
        <v>519</v>
      </c>
      <c r="E15" s="210" t="s">
        <v>519</v>
      </c>
      <c r="F15" s="210" t="s">
        <v>519</v>
      </c>
      <c r="G15" s="210" t="s">
        <v>519</v>
      </c>
    </row>
    <row r="16" spans="1:7" x14ac:dyDescent="0.2">
      <c r="A16" s="218">
        <v>11</v>
      </c>
      <c r="B16" s="209" t="s">
        <v>520</v>
      </c>
      <c r="C16" s="216">
        <v>32499</v>
      </c>
      <c r="D16" s="216">
        <v>41571</v>
      </c>
      <c r="E16" s="216">
        <v>41908</v>
      </c>
      <c r="F16" s="216">
        <v>41375</v>
      </c>
      <c r="G16" s="216">
        <v>41571</v>
      </c>
    </row>
    <row r="17" spans="1:7" x14ac:dyDescent="0.2">
      <c r="A17" s="218">
        <v>12</v>
      </c>
      <c r="B17" s="209" t="s">
        <v>521</v>
      </c>
      <c r="C17" s="210" t="s">
        <v>509</v>
      </c>
      <c r="D17" s="210" t="s">
        <v>522</v>
      </c>
      <c r="E17" s="210" t="s">
        <v>522</v>
      </c>
      <c r="F17" s="210" t="s">
        <v>523</v>
      </c>
      <c r="G17" s="210" t="s">
        <v>523</v>
      </c>
    </row>
    <row r="18" spans="1:7" x14ac:dyDescent="0.2">
      <c r="A18" s="218">
        <v>13</v>
      </c>
      <c r="B18" s="209" t="s">
        <v>524</v>
      </c>
      <c r="C18" s="210" t="s">
        <v>509</v>
      </c>
      <c r="D18" s="210" t="s">
        <v>525</v>
      </c>
      <c r="E18" s="210" t="s">
        <v>525</v>
      </c>
      <c r="F18" s="260">
        <v>45027</v>
      </c>
      <c r="G18" s="260">
        <v>45223</v>
      </c>
    </row>
    <row r="19" spans="1:7" x14ac:dyDescent="0.2">
      <c r="A19" s="218">
        <v>14</v>
      </c>
      <c r="B19" s="209" t="s">
        <v>526</v>
      </c>
      <c r="C19" s="210" t="s">
        <v>509</v>
      </c>
      <c r="D19" s="210" t="s">
        <v>527</v>
      </c>
      <c r="E19" s="210" t="s">
        <v>527</v>
      </c>
      <c r="F19" s="210" t="s">
        <v>527</v>
      </c>
      <c r="G19" s="210" t="s">
        <v>527</v>
      </c>
    </row>
    <row r="20" spans="1:7" ht="52.5" x14ac:dyDescent="0.2">
      <c r="A20" s="218">
        <v>15</v>
      </c>
      <c r="B20" s="211" t="s">
        <v>528</v>
      </c>
      <c r="C20" s="210" t="s">
        <v>509</v>
      </c>
      <c r="D20" s="210" t="s">
        <v>529</v>
      </c>
      <c r="E20" s="210" t="s">
        <v>530</v>
      </c>
      <c r="F20" s="210" t="s">
        <v>531</v>
      </c>
      <c r="G20" s="210" t="s">
        <v>529</v>
      </c>
    </row>
    <row r="21" spans="1:7" ht="52.5" x14ac:dyDescent="0.2">
      <c r="A21" s="218">
        <v>16</v>
      </c>
      <c r="B21" s="209" t="s">
        <v>532</v>
      </c>
      <c r="C21" s="210" t="s">
        <v>509</v>
      </c>
      <c r="D21" s="210" t="s">
        <v>533</v>
      </c>
      <c r="E21" s="210" t="s">
        <v>534</v>
      </c>
      <c r="F21" s="210" t="s">
        <v>535</v>
      </c>
      <c r="G21" s="210" t="s">
        <v>533</v>
      </c>
    </row>
    <row r="22" spans="1:7" x14ac:dyDescent="0.2">
      <c r="A22" s="218"/>
      <c r="B22" s="213" t="s">
        <v>536</v>
      </c>
      <c r="C22" s="214"/>
      <c r="D22" s="214"/>
      <c r="E22" s="214"/>
      <c r="F22" s="214"/>
      <c r="G22" s="214"/>
    </row>
    <row r="23" spans="1:7" x14ac:dyDescent="0.2">
      <c r="A23" s="218">
        <v>17</v>
      </c>
      <c r="B23" s="209" t="s">
        <v>537</v>
      </c>
      <c r="C23" s="210" t="s">
        <v>538</v>
      </c>
      <c r="D23" s="210" t="s">
        <v>538</v>
      </c>
      <c r="E23" s="210" t="s">
        <v>538</v>
      </c>
      <c r="F23" s="210" t="s">
        <v>538</v>
      </c>
      <c r="G23" s="210" t="s">
        <v>538</v>
      </c>
    </row>
    <row r="24" spans="1:7" ht="21" x14ac:dyDescent="0.2">
      <c r="A24" s="218">
        <v>18</v>
      </c>
      <c r="B24" s="209" t="s">
        <v>539</v>
      </c>
      <c r="C24" s="210" t="s">
        <v>509</v>
      </c>
      <c r="D24" s="210" t="s">
        <v>540</v>
      </c>
      <c r="E24" s="210" t="s">
        <v>541</v>
      </c>
      <c r="F24" s="210" t="s">
        <v>542</v>
      </c>
      <c r="G24" s="210" t="s">
        <v>543</v>
      </c>
    </row>
    <row r="25" spans="1:7" x14ac:dyDescent="0.2">
      <c r="A25" s="218">
        <v>19</v>
      </c>
      <c r="B25" s="209" t="s">
        <v>544</v>
      </c>
      <c r="C25" s="210" t="s">
        <v>509</v>
      </c>
      <c r="D25" s="210" t="s">
        <v>545</v>
      </c>
      <c r="E25" s="210" t="s">
        <v>545</v>
      </c>
      <c r="F25" s="210" t="s">
        <v>545</v>
      </c>
      <c r="G25" s="210" t="s">
        <v>545</v>
      </c>
    </row>
    <row r="26" spans="1:7" x14ac:dyDescent="0.2">
      <c r="A26" s="218" t="s">
        <v>546</v>
      </c>
      <c r="B26" s="209" t="s">
        <v>547</v>
      </c>
      <c r="C26" s="210" t="s">
        <v>509</v>
      </c>
      <c r="D26" s="210" t="s">
        <v>548</v>
      </c>
      <c r="E26" s="210" t="s">
        <v>548</v>
      </c>
      <c r="F26" s="210" t="s">
        <v>549</v>
      </c>
      <c r="G26" s="210" t="s">
        <v>549</v>
      </c>
    </row>
    <row r="27" spans="1:7" x14ac:dyDescent="0.2">
      <c r="A27" s="218" t="s">
        <v>550</v>
      </c>
      <c r="B27" s="209" t="s">
        <v>551</v>
      </c>
      <c r="C27" s="210" t="s">
        <v>509</v>
      </c>
      <c r="D27" s="210" t="s">
        <v>548</v>
      </c>
      <c r="E27" s="210" t="s">
        <v>548</v>
      </c>
      <c r="F27" s="210" t="s">
        <v>549</v>
      </c>
      <c r="G27" s="210" t="s">
        <v>549</v>
      </c>
    </row>
    <row r="28" spans="1:7" x14ac:dyDescent="0.2">
      <c r="A28" s="218">
        <v>21</v>
      </c>
      <c r="B28" s="209" t="s">
        <v>552</v>
      </c>
      <c r="C28" s="210" t="s">
        <v>509</v>
      </c>
      <c r="D28" s="210" t="s">
        <v>545</v>
      </c>
      <c r="E28" s="210" t="s">
        <v>545</v>
      </c>
      <c r="F28" s="210" t="s">
        <v>545</v>
      </c>
      <c r="G28" s="210" t="s">
        <v>545</v>
      </c>
    </row>
    <row r="29" spans="1:7" x14ac:dyDescent="0.2">
      <c r="A29" s="218">
        <v>22</v>
      </c>
      <c r="B29" s="209" t="s">
        <v>553</v>
      </c>
      <c r="C29" s="210" t="s">
        <v>509</v>
      </c>
      <c r="D29" s="210" t="s">
        <v>545</v>
      </c>
      <c r="E29" s="210" t="s">
        <v>545</v>
      </c>
      <c r="F29" s="210" t="s">
        <v>545</v>
      </c>
      <c r="G29" s="210" t="s">
        <v>545</v>
      </c>
    </row>
    <row r="30" spans="1:7" x14ac:dyDescent="0.2">
      <c r="A30" s="218"/>
      <c r="B30" s="213" t="s">
        <v>554</v>
      </c>
      <c r="C30" s="214"/>
      <c r="D30" s="214"/>
      <c r="E30" s="214"/>
      <c r="F30" s="214"/>
      <c r="G30" s="214"/>
    </row>
    <row r="31" spans="1:7" x14ac:dyDescent="0.2">
      <c r="A31" s="218">
        <v>23</v>
      </c>
      <c r="B31" s="209" t="s">
        <v>555</v>
      </c>
      <c r="C31" s="210" t="s">
        <v>509</v>
      </c>
      <c r="D31" s="210" t="s">
        <v>527</v>
      </c>
      <c r="E31" s="210" t="s">
        <v>527</v>
      </c>
      <c r="F31" s="210" t="s">
        <v>545</v>
      </c>
      <c r="G31" s="210" t="s">
        <v>545</v>
      </c>
    </row>
    <row r="32" spans="1:7" ht="136.5" x14ac:dyDescent="0.2">
      <c r="A32" s="218">
        <v>24</v>
      </c>
      <c r="B32" s="209" t="s">
        <v>556</v>
      </c>
      <c r="C32" s="210" t="s">
        <v>509</v>
      </c>
      <c r="D32" s="210" t="s">
        <v>557</v>
      </c>
      <c r="E32" s="210" t="s">
        <v>557</v>
      </c>
      <c r="F32" s="210" t="s">
        <v>509</v>
      </c>
      <c r="G32" s="210" t="s">
        <v>509</v>
      </c>
    </row>
    <row r="33" spans="1:7" x14ac:dyDescent="0.2">
      <c r="A33" s="218">
        <v>25</v>
      </c>
      <c r="B33" s="209" t="s">
        <v>558</v>
      </c>
      <c r="C33" s="210" t="s">
        <v>509</v>
      </c>
      <c r="D33" s="210" t="s">
        <v>559</v>
      </c>
      <c r="E33" s="210" t="s">
        <v>559</v>
      </c>
      <c r="F33" s="210" t="s">
        <v>509</v>
      </c>
      <c r="G33" s="210" t="s">
        <v>509</v>
      </c>
    </row>
    <row r="34" spans="1:7" x14ac:dyDescent="0.2">
      <c r="A34" s="218">
        <v>26</v>
      </c>
      <c r="B34" s="209" t="s">
        <v>560</v>
      </c>
      <c r="C34" s="210" t="s">
        <v>509</v>
      </c>
      <c r="D34" s="210" t="s">
        <v>509</v>
      </c>
      <c r="E34" s="210" t="s">
        <v>509</v>
      </c>
      <c r="F34" s="210" t="s">
        <v>509</v>
      </c>
      <c r="G34" s="210" t="s">
        <v>509</v>
      </c>
    </row>
    <row r="35" spans="1:7" x14ac:dyDescent="0.2">
      <c r="A35" s="218">
        <v>27</v>
      </c>
      <c r="B35" s="209" t="s">
        <v>561</v>
      </c>
      <c r="C35" s="210" t="s">
        <v>509</v>
      </c>
      <c r="D35" s="210" t="s">
        <v>562</v>
      </c>
      <c r="E35" s="210" t="s">
        <v>562</v>
      </c>
      <c r="F35" s="210" t="s">
        <v>509</v>
      </c>
      <c r="G35" s="210" t="s">
        <v>509</v>
      </c>
    </row>
    <row r="36" spans="1:7" x14ac:dyDescent="0.2">
      <c r="A36" s="218">
        <v>28</v>
      </c>
      <c r="B36" s="209" t="s">
        <v>563</v>
      </c>
      <c r="C36" s="210" t="s">
        <v>509</v>
      </c>
      <c r="D36" s="210" t="s">
        <v>500</v>
      </c>
      <c r="E36" s="210" t="s">
        <v>500</v>
      </c>
      <c r="F36" s="210" t="s">
        <v>509</v>
      </c>
      <c r="G36" s="210" t="s">
        <v>509</v>
      </c>
    </row>
    <row r="37" spans="1:7" x14ac:dyDescent="0.2">
      <c r="A37" s="218">
        <v>29</v>
      </c>
      <c r="B37" s="209" t="s">
        <v>564</v>
      </c>
      <c r="C37" s="210" t="s">
        <v>509</v>
      </c>
      <c r="D37" s="210" t="s">
        <v>489</v>
      </c>
      <c r="E37" s="210" t="s">
        <v>489</v>
      </c>
      <c r="F37" s="210" t="s">
        <v>509</v>
      </c>
      <c r="G37" s="210" t="s">
        <v>509</v>
      </c>
    </row>
    <row r="38" spans="1:7" x14ac:dyDescent="0.2">
      <c r="A38" s="218">
        <v>30</v>
      </c>
      <c r="B38" s="217" t="s">
        <v>565</v>
      </c>
      <c r="C38" s="210" t="s">
        <v>545</v>
      </c>
      <c r="D38" s="210" t="s">
        <v>527</v>
      </c>
      <c r="E38" s="210" t="s">
        <v>527</v>
      </c>
      <c r="F38" s="210" t="s">
        <v>545</v>
      </c>
      <c r="G38" s="210" t="s">
        <v>545</v>
      </c>
    </row>
    <row r="39" spans="1:7" ht="63" x14ac:dyDescent="0.2">
      <c r="A39" s="218">
        <v>31</v>
      </c>
      <c r="B39" s="217" t="s">
        <v>566</v>
      </c>
      <c r="C39" s="210" t="s">
        <v>509</v>
      </c>
      <c r="D39" s="210" t="s">
        <v>567</v>
      </c>
      <c r="E39" s="210" t="s">
        <v>567</v>
      </c>
      <c r="F39" s="210" t="s">
        <v>509</v>
      </c>
      <c r="G39" s="210" t="s">
        <v>509</v>
      </c>
    </row>
    <row r="40" spans="1:7" x14ac:dyDescent="0.2">
      <c r="A40" s="218">
        <v>32</v>
      </c>
      <c r="B40" s="209" t="s">
        <v>568</v>
      </c>
      <c r="C40" s="210" t="s">
        <v>509</v>
      </c>
      <c r="D40" s="210" t="s">
        <v>559</v>
      </c>
      <c r="E40" s="210" t="s">
        <v>559</v>
      </c>
      <c r="F40" s="210" t="s">
        <v>509</v>
      </c>
      <c r="G40" s="210" t="s">
        <v>509</v>
      </c>
    </row>
    <row r="41" spans="1:7" x14ac:dyDescent="0.2">
      <c r="A41" s="218">
        <v>33</v>
      </c>
      <c r="B41" s="209" t="s">
        <v>569</v>
      </c>
      <c r="C41" s="210" t="s">
        <v>509</v>
      </c>
      <c r="D41" s="210" t="s">
        <v>570</v>
      </c>
      <c r="E41" s="210" t="s">
        <v>570</v>
      </c>
      <c r="F41" s="210" t="s">
        <v>509</v>
      </c>
      <c r="G41" s="210" t="s">
        <v>509</v>
      </c>
    </row>
    <row r="42" spans="1:7" ht="42" x14ac:dyDescent="0.2">
      <c r="A42" s="218">
        <v>34</v>
      </c>
      <c r="B42" s="217" t="s">
        <v>571</v>
      </c>
      <c r="C42" s="210" t="s">
        <v>509</v>
      </c>
      <c r="D42" s="210" t="s">
        <v>572</v>
      </c>
      <c r="E42" s="210" t="s">
        <v>572</v>
      </c>
      <c r="F42" s="210" t="s">
        <v>509</v>
      </c>
      <c r="G42" s="210" t="s">
        <v>509</v>
      </c>
    </row>
    <row r="43" spans="1:7" ht="21" x14ac:dyDescent="0.2">
      <c r="A43" s="218">
        <v>35</v>
      </c>
      <c r="B43" s="209" t="s">
        <v>573</v>
      </c>
      <c r="C43" s="210" t="s">
        <v>574</v>
      </c>
      <c r="D43" s="210" t="s">
        <v>51</v>
      </c>
      <c r="E43" s="210" t="s">
        <v>51</v>
      </c>
      <c r="F43" s="210" t="s">
        <v>575</v>
      </c>
      <c r="G43" s="210" t="s">
        <v>575</v>
      </c>
    </row>
    <row r="44" spans="1:7" x14ac:dyDescent="0.2">
      <c r="A44" s="218">
        <v>36</v>
      </c>
      <c r="B44" s="209" t="s">
        <v>576</v>
      </c>
      <c r="C44" s="210" t="s">
        <v>509</v>
      </c>
      <c r="D44" s="210" t="s">
        <v>545</v>
      </c>
      <c r="E44" s="210" t="s">
        <v>545</v>
      </c>
      <c r="F44" s="210" t="s">
        <v>545</v>
      </c>
      <c r="G44" s="210" t="s">
        <v>545</v>
      </c>
    </row>
    <row r="45" spans="1:7" x14ac:dyDescent="0.2">
      <c r="A45" s="218">
        <v>37</v>
      </c>
      <c r="B45" s="209" t="s">
        <v>577</v>
      </c>
      <c r="C45" s="210" t="s">
        <v>509</v>
      </c>
      <c r="D45" s="210" t="s">
        <v>509</v>
      </c>
      <c r="E45" s="210" t="s">
        <v>509</v>
      </c>
      <c r="F45" s="210" t="s">
        <v>509</v>
      </c>
      <c r="G45" s="210" t="s">
        <v>509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B1" sqref="B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K1" s="17"/>
    </row>
    <row r="2" spans="1:11" x14ac:dyDescent="0.15">
      <c r="B2" s="11"/>
      <c r="K2" s="182" t="s">
        <v>429</v>
      </c>
    </row>
    <row r="3" spans="1:11" ht="31.5" x14ac:dyDescent="0.15">
      <c r="B3" s="55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295" t="s">
        <v>236</v>
      </c>
      <c r="B4" s="296"/>
      <c r="C4" s="49">
        <v>29636</v>
      </c>
      <c r="D4" s="49">
        <v>1537</v>
      </c>
      <c r="E4" s="50">
        <v>154</v>
      </c>
      <c r="F4" s="49">
        <v>31327</v>
      </c>
    </row>
    <row r="5" spans="1:11" ht="12" customHeight="1" x14ac:dyDescent="0.15">
      <c r="A5" s="295" t="s">
        <v>237</v>
      </c>
      <c r="B5" s="296"/>
      <c r="C5" s="49">
        <v>28760</v>
      </c>
      <c r="D5" s="49">
        <v>1562</v>
      </c>
      <c r="E5" s="50">
        <v>149</v>
      </c>
      <c r="F5" s="49">
        <v>30471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baseColWidth="10" defaultRowHeight="10.5" x14ac:dyDescent="0.15"/>
  <cols>
    <col min="1" max="1" width="39.83203125" style="51" customWidth="1"/>
    <col min="2" max="4" width="13.6640625" style="12" customWidth="1"/>
    <col min="5" max="16384" width="12" style="12"/>
  </cols>
  <sheetData>
    <row r="1" spans="1:9" x14ac:dyDescent="0.15">
      <c r="A1" s="32" t="s">
        <v>745</v>
      </c>
      <c r="D1" s="188">
        <v>42735</v>
      </c>
    </row>
    <row r="2" spans="1:9" x14ac:dyDescent="0.15">
      <c r="A2" s="12"/>
      <c r="I2" s="182" t="s">
        <v>429</v>
      </c>
    </row>
    <row r="3" spans="1:9" ht="31.5" x14ac:dyDescent="0.15">
      <c r="A3" s="52"/>
      <c r="B3" s="1" t="s">
        <v>238</v>
      </c>
      <c r="C3" s="1" t="s">
        <v>235</v>
      </c>
      <c r="D3" s="1" t="s">
        <v>239</v>
      </c>
    </row>
    <row r="4" spans="1:9" x14ac:dyDescent="0.15">
      <c r="A4" s="48" t="s">
        <v>240</v>
      </c>
      <c r="B4" s="49">
        <v>25771.4</v>
      </c>
      <c r="C4" s="49">
        <v>2.6</v>
      </c>
      <c r="D4" s="49">
        <v>1298.8999999999999</v>
      </c>
    </row>
    <row r="5" spans="1:9" x14ac:dyDescent="0.15">
      <c r="A5" s="48" t="s">
        <v>241</v>
      </c>
      <c r="B5" s="49">
        <v>111.2</v>
      </c>
      <c r="C5" s="49">
        <v>0.5</v>
      </c>
      <c r="D5" s="49">
        <v>16.899999999999999</v>
      </c>
    </row>
    <row r="6" spans="1:9" x14ac:dyDescent="0.15">
      <c r="A6" s="48" t="s">
        <v>242</v>
      </c>
      <c r="B6" s="49">
        <v>94</v>
      </c>
      <c r="C6" s="49">
        <v>11.7</v>
      </c>
      <c r="D6" s="49">
        <v>15</v>
      </c>
    </row>
    <row r="7" spans="1:9" x14ac:dyDescent="0.15">
      <c r="A7" s="48" t="s">
        <v>243</v>
      </c>
      <c r="B7" s="49">
        <v>474.4</v>
      </c>
      <c r="C7" s="49">
        <v>63.4</v>
      </c>
      <c r="D7" s="49">
        <v>88.600000000000009</v>
      </c>
    </row>
    <row r="8" spans="1:9" x14ac:dyDescent="0.15">
      <c r="A8" s="48" t="s">
        <v>380</v>
      </c>
      <c r="B8" s="49">
        <v>242.3</v>
      </c>
      <c r="C8" s="49">
        <v>24.7</v>
      </c>
      <c r="D8" s="49">
        <v>39.299999999999997</v>
      </c>
    </row>
    <row r="9" spans="1:9" x14ac:dyDescent="0.15">
      <c r="A9" s="48" t="s">
        <v>244</v>
      </c>
      <c r="B9" s="49">
        <v>53.1</v>
      </c>
      <c r="C9" s="49">
        <v>7.5</v>
      </c>
      <c r="D9" s="49">
        <v>5</v>
      </c>
    </row>
    <row r="10" spans="1:9" x14ac:dyDescent="0.15">
      <c r="A10" s="48" t="s">
        <v>245</v>
      </c>
      <c r="B10" s="49">
        <v>119.1</v>
      </c>
      <c r="C10" s="49">
        <v>1</v>
      </c>
      <c r="D10" s="49">
        <v>6.2</v>
      </c>
    </row>
    <row r="11" spans="1:9" x14ac:dyDescent="0.15">
      <c r="A11" s="48" t="s">
        <v>379</v>
      </c>
      <c r="B11" s="49">
        <v>628.20000000000005</v>
      </c>
      <c r="C11" s="49">
        <v>10.5</v>
      </c>
      <c r="D11" s="49">
        <v>24.1</v>
      </c>
    </row>
    <row r="12" spans="1:9" x14ac:dyDescent="0.15">
      <c r="A12" s="48" t="s">
        <v>177</v>
      </c>
      <c r="B12" s="49">
        <v>2276.6</v>
      </c>
      <c r="C12" s="49">
        <v>32.200000000000003</v>
      </c>
      <c r="D12" s="49">
        <v>42.8</v>
      </c>
    </row>
    <row r="13" spans="1:9" x14ac:dyDescent="0.15">
      <c r="A13" s="48" t="s">
        <v>246</v>
      </c>
      <c r="B13" s="49">
        <v>33</v>
      </c>
      <c r="C13" s="49">
        <v>0</v>
      </c>
      <c r="D13" s="49">
        <v>0.6</v>
      </c>
    </row>
    <row r="14" spans="1:9" x14ac:dyDescent="0.15">
      <c r="A14" s="48" t="s">
        <v>198</v>
      </c>
      <c r="B14" s="56">
        <f>SUM(B4:B13)</f>
        <v>29803.3</v>
      </c>
      <c r="C14" s="56">
        <f>SUM(C4:C13)</f>
        <v>154.10000000000002</v>
      </c>
      <c r="D14" s="56">
        <f>SUM(D4:D13)</f>
        <v>1537.3999999999996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1" sqref="B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486</v>
      </c>
      <c r="B1" s="32" t="s">
        <v>433</v>
      </c>
      <c r="E1" s="188">
        <v>42735</v>
      </c>
    </row>
    <row r="2" spans="1:11" x14ac:dyDescent="0.15">
      <c r="K2" s="182" t="s">
        <v>429</v>
      </c>
    </row>
    <row r="3" spans="1:11" x14ac:dyDescent="0.15">
      <c r="A3" s="52"/>
      <c r="B3" s="1" t="s">
        <v>238</v>
      </c>
      <c r="C3" s="1" t="s">
        <v>235</v>
      </c>
    </row>
    <row r="4" spans="1:11" x14ac:dyDescent="0.15">
      <c r="A4" s="48" t="s">
        <v>247</v>
      </c>
      <c r="B4" s="49">
        <v>4513.1000000000004</v>
      </c>
      <c r="C4" s="49">
        <v>22.7</v>
      </c>
    </row>
    <row r="5" spans="1:11" x14ac:dyDescent="0.15">
      <c r="A5" s="48" t="s">
        <v>248</v>
      </c>
      <c r="B5" s="49">
        <v>2373</v>
      </c>
      <c r="C5" s="49">
        <v>17.899999999999999</v>
      </c>
    </row>
    <row r="6" spans="1:11" x14ac:dyDescent="0.15">
      <c r="A6" s="48" t="s">
        <v>249</v>
      </c>
      <c r="B6" s="49">
        <v>1907.9</v>
      </c>
      <c r="C6" s="49">
        <v>19.600000000000001</v>
      </c>
    </row>
    <row r="7" spans="1:11" x14ac:dyDescent="0.15">
      <c r="A7" s="48" t="s">
        <v>250</v>
      </c>
      <c r="B7" s="49">
        <v>2522</v>
      </c>
      <c r="C7" s="49">
        <v>8.9</v>
      </c>
    </row>
    <row r="8" spans="1:11" x14ac:dyDescent="0.15">
      <c r="A8" s="48" t="s">
        <v>251</v>
      </c>
      <c r="B8" s="49">
        <v>5977.3</v>
      </c>
      <c r="C8" s="49">
        <v>24.7</v>
      </c>
    </row>
    <row r="9" spans="1:11" x14ac:dyDescent="0.15">
      <c r="A9" s="48" t="s">
        <v>252</v>
      </c>
      <c r="B9" s="49">
        <v>5668.5</v>
      </c>
      <c r="C9" s="49">
        <v>47.5</v>
      </c>
    </row>
    <row r="10" spans="1:11" x14ac:dyDescent="0.15">
      <c r="A10" s="48" t="s">
        <v>253</v>
      </c>
      <c r="B10" s="49">
        <v>2569.6999999999998</v>
      </c>
      <c r="C10" s="49">
        <v>12.7</v>
      </c>
    </row>
    <row r="11" spans="1:11" x14ac:dyDescent="0.15">
      <c r="A11" s="48" t="s">
        <v>254</v>
      </c>
      <c r="B11" s="49">
        <v>1523.9</v>
      </c>
      <c r="C11" s="49">
        <v>0.1</v>
      </c>
    </row>
    <row r="12" spans="1:11" x14ac:dyDescent="0.15">
      <c r="A12" s="48" t="s">
        <v>255</v>
      </c>
      <c r="B12" s="49">
        <v>2714.9</v>
      </c>
      <c r="C12" s="49">
        <v>0</v>
      </c>
    </row>
    <row r="13" spans="1:11" x14ac:dyDescent="0.15">
      <c r="A13" s="48" t="s">
        <v>246</v>
      </c>
      <c r="B13" s="49">
        <v>33</v>
      </c>
      <c r="C13" s="49">
        <v>0</v>
      </c>
    </row>
    <row r="14" spans="1:11" x14ac:dyDescent="0.15">
      <c r="A14" s="48" t="s">
        <v>198</v>
      </c>
      <c r="B14" s="49">
        <f>SUM(B4:B13)</f>
        <v>29803.300000000003</v>
      </c>
      <c r="C14" s="49">
        <f>SUM(C4:C13)</f>
        <v>154.1</v>
      </c>
    </row>
    <row r="16" spans="1:11" x14ac:dyDescent="0.15">
      <c r="A16" s="58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B4" sqref="B4:B5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485</v>
      </c>
      <c r="B1" s="32" t="s">
        <v>434</v>
      </c>
      <c r="E1" s="188">
        <v>42735</v>
      </c>
    </row>
    <row r="2" spans="1:10" x14ac:dyDescent="0.15">
      <c r="J2" s="182" t="s">
        <v>429</v>
      </c>
    </row>
    <row r="4" spans="1:10" ht="12" customHeight="1" x14ac:dyDescent="0.15">
      <c r="A4" s="303"/>
      <c r="B4" s="297" t="s">
        <v>382</v>
      </c>
      <c r="C4" s="299" t="s">
        <v>385</v>
      </c>
      <c r="D4" s="299" t="s">
        <v>386</v>
      </c>
      <c r="E4" s="301" t="s">
        <v>387</v>
      </c>
      <c r="F4" s="299" t="s">
        <v>388</v>
      </c>
      <c r="G4" s="299" t="s">
        <v>389</v>
      </c>
      <c r="H4" s="299" t="s">
        <v>384</v>
      </c>
      <c r="I4" s="297" t="s">
        <v>198</v>
      </c>
    </row>
    <row r="5" spans="1:10" x14ac:dyDescent="0.15">
      <c r="A5" s="304"/>
      <c r="B5" s="298"/>
      <c r="C5" s="300"/>
      <c r="D5" s="300"/>
      <c r="E5" s="302"/>
      <c r="F5" s="300"/>
      <c r="G5" s="300"/>
      <c r="H5" s="300"/>
      <c r="I5" s="298"/>
    </row>
    <row r="6" spans="1:10" x14ac:dyDescent="0.15">
      <c r="A6" s="59" t="s">
        <v>256</v>
      </c>
      <c r="B6" s="60"/>
      <c r="C6" s="65"/>
      <c r="D6" s="65"/>
      <c r="E6" s="65"/>
      <c r="F6" s="65"/>
      <c r="G6" s="65"/>
      <c r="H6" s="65"/>
      <c r="I6" s="63"/>
    </row>
    <row r="7" spans="1:10" x14ac:dyDescent="0.15">
      <c r="A7" s="62" t="s">
        <v>257</v>
      </c>
      <c r="B7" s="60"/>
      <c r="C7" s="70"/>
      <c r="D7" s="70"/>
      <c r="E7" s="70"/>
      <c r="F7" s="70"/>
      <c r="G7" s="70"/>
      <c r="H7" s="70"/>
      <c r="I7" s="70"/>
    </row>
    <row r="8" spans="1:10" x14ac:dyDescent="0.15">
      <c r="A8" s="62" t="s">
        <v>258</v>
      </c>
      <c r="B8" s="64" t="s">
        <v>259</v>
      </c>
      <c r="C8" s="70"/>
      <c r="D8" s="70"/>
      <c r="E8" s="70"/>
      <c r="F8" s="70"/>
      <c r="G8" s="70"/>
      <c r="H8" s="70">
        <v>311.10000000000002</v>
      </c>
      <c r="I8" s="70">
        <f t="shared" ref="I8:I20" si="0">SUM(C8:H8)</f>
        <v>311.10000000000002</v>
      </c>
    </row>
    <row r="9" spans="1:10" x14ac:dyDescent="0.15">
      <c r="A9" s="62"/>
      <c r="B9" s="64" t="s">
        <v>260</v>
      </c>
      <c r="C9" s="70"/>
      <c r="D9" s="70"/>
      <c r="E9" s="70"/>
      <c r="F9" s="70"/>
      <c r="G9" s="70"/>
      <c r="H9" s="70">
        <v>0.8</v>
      </c>
      <c r="I9" s="71">
        <f t="shared" si="0"/>
        <v>0.8</v>
      </c>
    </row>
    <row r="10" spans="1:10" x14ac:dyDescent="0.15">
      <c r="A10" s="62" t="s">
        <v>261</v>
      </c>
      <c r="B10" s="64" t="s">
        <v>259</v>
      </c>
      <c r="C10" s="70"/>
      <c r="D10" s="70"/>
      <c r="E10" s="70"/>
      <c r="F10" s="70"/>
      <c r="G10" s="70"/>
      <c r="H10" s="70">
        <v>9.5</v>
      </c>
      <c r="I10" s="70">
        <f t="shared" si="0"/>
        <v>9.5</v>
      </c>
    </row>
    <row r="11" spans="1:10" x14ac:dyDescent="0.15">
      <c r="A11" s="62"/>
      <c r="B11" s="64" t="s">
        <v>260</v>
      </c>
      <c r="C11" s="70"/>
      <c r="D11" s="70"/>
      <c r="E11" s="70"/>
      <c r="F11" s="70"/>
      <c r="G11" s="70"/>
      <c r="H11" s="70"/>
      <c r="I11" s="70">
        <f t="shared" si="0"/>
        <v>0</v>
      </c>
    </row>
    <row r="12" spans="1:10" x14ac:dyDescent="0.15">
      <c r="A12" s="62" t="s">
        <v>262</v>
      </c>
      <c r="B12" s="64"/>
      <c r="C12" s="70">
        <v>18.8</v>
      </c>
      <c r="D12" s="70">
        <v>91.5</v>
      </c>
      <c r="E12" s="70">
        <v>1011.4</v>
      </c>
      <c r="F12" s="70">
        <v>5063.3</v>
      </c>
      <c r="G12" s="70">
        <v>23467.200000000001</v>
      </c>
      <c r="H12" s="70"/>
      <c r="I12" s="70">
        <f>SUM(C12:H12)</f>
        <v>29652.2</v>
      </c>
    </row>
    <row r="13" spans="1:10" x14ac:dyDescent="0.15">
      <c r="A13" s="62" t="s">
        <v>263</v>
      </c>
      <c r="B13" s="64" t="s">
        <v>259</v>
      </c>
      <c r="C13" s="70">
        <v>109.6</v>
      </c>
      <c r="D13" s="70">
        <v>210</v>
      </c>
      <c r="E13" s="70">
        <v>654</v>
      </c>
      <c r="F13" s="70">
        <v>3255</v>
      </c>
      <c r="G13" s="70">
        <v>225</v>
      </c>
      <c r="H13" s="70"/>
      <c r="I13" s="70">
        <f t="shared" si="0"/>
        <v>4453.6000000000004</v>
      </c>
    </row>
    <row r="14" spans="1:10" x14ac:dyDescent="0.15">
      <c r="A14" s="62"/>
      <c r="B14" s="64" t="s">
        <v>260</v>
      </c>
      <c r="C14" s="70"/>
      <c r="D14" s="70"/>
      <c r="E14" s="70"/>
      <c r="F14" s="70"/>
      <c r="G14" s="70"/>
      <c r="H14" s="70"/>
      <c r="I14" s="70">
        <f t="shared" si="0"/>
        <v>0</v>
      </c>
    </row>
    <row r="15" spans="1:10" x14ac:dyDescent="0.15">
      <c r="A15" s="62" t="s">
        <v>37</v>
      </c>
      <c r="B15" s="64" t="s">
        <v>259</v>
      </c>
      <c r="C15" s="70"/>
      <c r="D15" s="70"/>
      <c r="E15" s="70">
        <v>3.6</v>
      </c>
      <c r="F15" s="70">
        <v>134.80000000000001</v>
      </c>
      <c r="G15" s="70">
        <v>162.4</v>
      </c>
      <c r="H15" s="70"/>
      <c r="I15" s="70">
        <f t="shared" si="0"/>
        <v>300.8</v>
      </c>
    </row>
    <row r="16" spans="1:10" x14ac:dyDescent="0.15">
      <c r="A16" s="62"/>
      <c r="B16" s="64" t="s">
        <v>260</v>
      </c>
      <c r="C16" s="70"/>
      <c r="D16" s="70"/>
      <c r="E16" s="70"/>
      <c r="F16" s="70"/>
      <c r="G16" s="70"/>
      <c r="H16" s="70"/>
      <c r="I16" s="70">
        <f t="shared" si="0"/>
        <v>0</v>
      </c>
    </row>
    <row r="17" spans="1:9" x14ac:dyDescent="0.15">
      <c r="A17" s="66" t="s">
        <v>264</v>
      </c>
      <c r="B17" s="64"/>
      <c r="C17" s="70"/>
      <c r="D17" s="70"/>
      <c r="E17" s="70">
        <v>41.7</v>
      </c>
      <c r="F17" s="70"/>
      <c r="G17" s="70"/>
      <c r="H17" s="70">
        <v>458.29600000000005</v>
      </c>
      <c r="I17" s="70">
        <f t="shared" si="0"/>
        <v>499.99600000000004</v>
      </c>
    </row>
    <row r="18" spans="1:9" x14ac:dyDescent="0.15">
      <c r="A18" s="66"/>
      <c r="B18" s="64"/>
      <c r="C18" s="70"/>
      <c r="D18" s="70"/>
      <c r="E18" s="70"/>
      <c r="F18" s="70"/>
      <c r="G18" s="70"/>
      <c r="H18" s="70">
        <v>12.8</v>
      </c>
      <c r="I18" s="70">
        <f t="shared" si="0"/>
        <v>12.8</v>
      </c>
    </row>
    <row r="19" spans="1:9" x14ac:dyDescent="0.15">
      <c r="A19" s="62" t="s">
        <v>265</v>
      </c>
      <c r="B19" s="64" t="s">
        <v>259</v>
      </c>
      <c r="C19" s="70">
        <v>51.8</v>
      </c>
      <c r="D19" s="70">
        <v>22.5</v>
      </c>
      <c r="E19" s="70">
        <v>57.2</v>
      </c>
      <c r="F19" s="70"/>
      <c r="G19" s="70"/>
      <c r="H19" s="72"/>
      <c r="I19" s="70">
        <f t="shared" si="0"/>
        <v>131.5</v>
      </c>
    </row>
    <row r="20" spans="1:9" x14ac:dyDescent="0.15">
      <c r="A20" s="62"/>
      <c r="B20" s="64" t="s">
        <v>260</v>
      </c>
      <c r="C20" s="70"/>
      <c r="D20" s="70"/>
      <c r="E20" s="70"/>
      <c r="F20" s="70"/>
      <c r="G20" s="70"/>
      <c r="H20" s="72"/>
      <c r="I20" s="70">
        <f t="shared" si="0"/>
        <v>0</v>
      </c>
    </row>
    <row r="21" spans="1:9" x14ac:dyDescent="0.15">
      <c r="A21" s="59" t="s">
        <v>198</v>
      </c>
      <c r="B21" s="61"/>
      <c r="C21" s="73">
        <f>SUM(C6:C20)</f>
        <v>180.2</v>
      </c>
      <c r="D21" s="73">
        <f t="shared" ref="D21:I21" si="1">SUM(D6:D20)</f>
        <v>324</v>
      </c>
      <c r="E21" s="73">
        <f t="shared" si="1"/>
        <v>1767.9</v>
      </c>
      <c r="F21" s="73">
        <f t="shared" si="1"/>
        <v>8453.0999999999985</v>
      </c>
      <c r="G21" s="73">
        <f t="shared" si="1"/>
        <v>23854.600000000002</v>
      </c>
      <c r="H21" s="73">
        <f t="shared" si="1"/>
        <v>792.49600000000009</v>
      </c>
      <c r="I21" s="73">
        <f t="shared" si="1"/>
        <v>35372.296000000009</v>
      </c>
    </row>
    <row r="22" spans="1:9" x14ac:dyDescent="0.15">
      <c r="A22" s="67"/>
      <c r="B22" s="68"/>
      <c r="C22" s="74"/>
      <c r="D22" s="74"/>
      <c r="E22" s="74"/>
      <c r="F22" s="74"/>
      <c r="G22" s="74"/>
      <c r="H22" s="74"/>
      <c r="I22" s="74" t="s">
        <v>266</v>
      </c>
    </row>
    <row r="23" spans="1:9" x14ac:dyDescent="0.15">
      <c r="A23" s="59" t="s">
        <v>267</v>
      </c>
      <c r="B23" s="75"/>
      <c r="C23" s="70"/>
      <c r="D23" s="70"/>
      <c r="E23" s="70"/>
      <c r="F23" s="70"/>
      <c r="G23" s="70"/>
      <c r="H23" s="70"/>
      <c r="I23" s="70" t="s">
        <v>266</v>
      </c>
    </row>
    <row r="24" spans="1:9" x14ac:dyDescent="0.15">
      <c r="A24" s="305" t="s">
        <v>43</v>
      </c>
      <c r="B24" s="76" t="s">
        <v>259</v>
      </c>
      <c r="C24" s="70"/>
      <c r="D24" s="70"/>
      <c r="E24" s="70">
        <v>60</v>
      </c>
      <c r="F24" s="70">
        <v>30</v>
      </c>
      <c r="G24" s="70"/>
      <c r="H24" s="70">
        <v>0.1</v>
      </c>
      <c r="I24" s="70">
        <f t="shared" ref="I24:I35" si="2">SUM(C24:H24)</f>
        <v>90.1</v>
      </c>
    </row>
    <row r="25" spans="1:9" x14ac:dyDescent="0.15">
      <c r="A25" s="306"/>
      <c r="B25" s="76" t="s">
        <v>260</v>
      </c>
      <c r="C25" s="70"/>
      <c r="D25" s="70"/>
      <c r="E25" s="70"/>
      <c r="F25" s="70"/>
      <c r="G25" s="70"/>
      <c r="H25" s="70"/>
      <c r="I25" s="70">
        <f>SUM(C25:H25)</f>
        <v>0</v>
      </c>
    </row>
    <row r="26" spans="1:9" ht="12.75" customHeight="1" x14ac:dyDescent="0.15">
      <c r="A26" s="57" t="s">
        <v>268</v>
      </c>
      <c r="B26" s="76" t="s">
        <v>259</v>
      </c>
      <c r="C26" s="70">
        <v>135.9</v>
      </c>
      <c r="D26" s="70">
        <v>1562</v>
      </c>
      <c r="E26" s="70">
        <v>605.1</v>
      </c>
      <c r="F26" s="70">
        <v>15.6</v>
      </c>
      <c r="G26" s="70"/>
      <c r="H26" s="70">
        <v>11564.800000000001</v>
      </c>
      <c r="I26" s="70">
        <f t="shared" si="2"/>
        <v>13883.400000000001</v>
      </c>
    </row>
    <row r="27" spans="1:9" ht="10.5" customHeight="1" x14ac:dyDescent="0.15">
      <c r="A27" s="305" t="s">
        <v>45</v>
      </c>
      <c r="B27" s="76" t="s">
        <v>259</v>
      </c>
      <c r="C27" s="70"/>
      <c r="D27" s="70">
        <v>229</v>
      </c>
      <c r="E27" s="70">
        <v>1899</v>
      </c>
      <c r="F27" s="70">
        <v>13040</v>
      </c>
      <c r="G27" s="70">
        <v>1775</v>
      </c>
      <c r="H27" s="70"/>
      <c r="I27" s="70">
        <f t="shared" si="2"/>
        <v>16943</v>
      </c>
    </row>
    <row r="28" spans="1:9" x14ac:dyDescent="0.15">
      <c r="A28" s="306"/>
      <c r="B28" s="76" t="s">
        <v>260</v>
      </c>
      <c r="C28" s="70"/>
      <c r="D28" s="70"/>
      <c r="E28" s="70"/>
      <c r="F28" s="70">
        <v>285.39999999999998</v>
      </c>
      <c r="G28" s="70"/>
      <c r="H28" s="70"/>
      <c r="I28" s="70">
        <f t="shared" si="2"/>
        <v>285.39999999999998</v>
      </c>
    </row>
    <row r="29" spans="1:9" x14ac:dyDescent="0.15">
      <c r="A29" s="305" t="s">
        <v>37</v>
      </c>
      <c r="B29" s="76" t="s">
        <v>259</v>
      </c>
      <c r="C29" s="70"/>
      <c r="D29" s="70"/>
      <c r="E29" s="70">
        <v>1.2</v>
      </c>
      <c r="F29" s="70">
        <v>23</v>
      </c>
      <c r="G29" s="70">
        <v>0.3</v>
      </c>
      <c r="H29" s="70"/>
      <c r="I29" s="70">
        <f t="shared" si="2"/>
        <v>24.5</v>
      </c>
    </row>
    <row r="30" spans="1:9" x14ac:dyDescent="0.15">
      <c r="A30" s="306"/>
      <c r="B30" s="76" t="s">
        <v>260</v>
      </c>
      <c r="C30" s="70"/>
      <c r="D30" s="70"/>
      <c r="E30" s="70"/>
      <c r="F30" s="70">
        <v>19.5</v>
      </c>
      <c r="G30" s="70"/>
      <c r="H30" s="70"/>
      <c r="I30" s="70">
        <f t="shared" si="2"/>
        <v>19.5</v>
      </c>
    </row>
    <row r="31" spans="1:9" x14ac:dyDescent="0.15">
      <c r="A31" s="305" t="s">
        <v>51</v>
      </c>
      <c r="B31" s="76" t="s">
        <v>259</v>
      </c>
      <c r="C31" s="70"/>
      <c r="D31" s="70"/>
      <c r="E31" s="70"/>
      <c r="F31" s="70">
        <v>700</v>
      </c>
      <c r="G31" s="70"/>
      <c r="H31" s="70"/>
      <c r="I31" s="70">
        <f t="shared" si="2"/>
        <v>700</v>
      </c>
    </row>
    <row r="32" spans="1:9" x14ac:dyDescent="0.15">
      <c r="A32" s="306"/>
      <c r="B32" s="76" t="s">
        <v>260</v>
      </c>
      <c r="C32" s="70"/>
      <c r="D32" s="70"/>
      <c r="E32" s="70"/>
      <c r="F32" s="70"/>
      <c r="G32" s="70"/>
      <c r="H32" s="70"/>
      <c r="I32" s="70">
        <f t="shared" si="2"/>
        <v>0</v>
      </c>
    </row>
    <row r="33" spans="1:9" ht="11.25" customHeight="1" x14ac:dyDescent="0.15">
      <c r="A33" s="57" t="s">
        <v>269</v>
      </c>
      <c r="B33" s="76" t="s">
        <v>259</v>
      </c>
      <c r="C33" s="70"/>
      <c r="D33" s="70"/>
      <c r="E33" s="70">
        <v>230.2</v>
      </c>
      <c r="F33" s="70"/>
      <c r="G33" s="70"/>
      <c r="H33" s="70"/>
      <c r="I33" s="70">
        <f t="shared" si="2"/>
        <v>230.2</v>
      </c>
    </row>
    <row r="34" spans="1:9" x14ac:dyDescent="0.15">
      <c r="A34" s="305" t="s">
        <v>270</v>
      </c>
      <c r="B34" s="76" t="s">
        <v>259</v>
      </c>
      <c r="C34" s="70">
        <v>44.838999999999999</v>
      </c>
      <c r="D34" s="70">
        <v>34.341000000000001</v>
      </c>
      <c r="E34" s="70">
        <v>47.52600000000001</v>
      </c>
      <c r="F34" s="70"/>
      <c r="G34" s="70"/>
      <c r="H34" s="70"/>
      <c r="I34" s="70">
        <f t="shared" si="2"/>
        <v>126.70600000000002</v>
      </c>
    </row>
    <row r="35" spans="1:9" x14ac:dyDescent="0.15">
      <c r="A35" s="306"/>
      <c r="B35" s="76" t="s">
        <v>260</v>
      </c>
      <c r="C35" s="70"/>
      <c r="D35" s="70">
        <v>0.6</v>
      </c>
      <c r="E35" s="70"/>
      <c r="F35" s="70"/>
      <c r="G35" s="70"/>
      <c r="H35" s="72"/>
      <c r="I35" s="70">
        <f t="shared" si="2"/>
        <v>0.6</v>
      </c>
    </row>
    <row r="36" spans="1:9" x14ac:dyDescent="0.15">
      <c r="A36" s="59" t="s">
        <v>198</v>
      </c>
      <c r="B36" s="77"/>
      <c r="C36" s="73">
        <f t="shared" ref="C36:I36" si="3">SUM(C23:C35)</f>
        <v>180.739</v>
      </c>
      <c r="D36" s="73">
        <f t="shared" si="3"/>
        <v>1825.9409999999998</v>
      </c>
      <c r="E36" s="73">
        <f t="shared" si="3"/>
        <v>2843.0259999999994</v>
      </c>
      <c r="F36" s="73">
        <f t="shared" si="3"/>
        <v>14113.5</v>
      </c>
      <c r="G36" s="73">
        <f t="shared" si="3"/>
        <v>1775.3</v>
      </c>
      <c r="H36" s="73">
        <f t="shared" si="3"/>
        <v>11564.900000000001</v>
      </c>
      <c r="I36" s="73">
        <f t="shared" si="3"/>
        <v>32303.405999999999</v>
      </c>
    </row>
    <row r="37" spans="1:9" x14ac:dyDescent="0.15">
      <c r="A37" s="67"/>
      <c r="B37" s="69"/>
      <c r="C37" s="74"/>
      <c r="D37" s="74"/>
      <c r="E37" s="74"/>
      <c r="F37" s="74"/>
      <c r="G37" s="74"/>
      <c r="H37" s="74"/>
      <c r="I37" s="74"/>
    </row>
    <row r="38" spans="1:9" x14ac:dyDescent="0.15">
      <c r="A38" s="62" t="s">
        <v>271</v>
      </c>
      <c r="B38" s="63"/>
      <c r="C38" s="70">
        <f t="shared" ref="C38:H38" si="4">C21-C36</f>
        <v>-0.53900000000001569</v>
      </c>
      <c r="D38" s="70">
        <f t="shared" si="4"/>
        <v>-1501.9409999999998</v>
      </c>
      <c r="E38" s="70">
        <f t="shared" si="4"/>
        <v>-1075.1259999999993</v>
      </c>
      <c r="F38" s="70">
        <f t="shared" si="4"/>
        <v>-5660.4000000000015</v>
      </c>
      <c r="G38" s="70">
        <f t="shared" si="4"/>
        <v>22079.300000000003</v>
      </c>
      <c r="H38" s="70">
        <f t="shared" si="4"/>
        <v>-10772.404000000002</v>
      </c>
      <c r="I38" s="70"/>
    </row>
  </sheetData>
  <mergeCells count="14">
    <mergeCell ref="A4:A5"/>
    <mergeCell ref="A27:A28"/>
    <mergeCell ref="A29:A30"/>
    <mergeCell ref="A31:A32"/>
    <mergeCell ref="A34:A35"/>
    <mergeCell ref="A24:A25"/>
    <mergeCell ref="B4:B5"/>
    <mergeCell ref="I4:I5"/>
    <mergeCell ref="H4:H5"/>
    <mergeCell ref="C4:C5"/>
    <mergeCell ref="D4:D5"/>
    <mergeCell ref="E4:E5"/>
    <mergeCell ref="F4:F5"/>
    <mergeCell ref="G4:G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2017-05-19T05:23:18Z</dcterms:modified>
</cp:coreProperties>
</file>