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 firstSheet="33" activeTab="44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LR1" sheetId="42" r:id="rId12"/>
    <sheet name="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'A4'!$A$1:$H$14</definedName>
    <definedName name="Print_Area" localSheetId="3">'CC1'!$A$1:$E$143</definedName>
    <definedName name="Print_Area" localSheetId="5">CCA!$A$1:$F$45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'A3'!$A$1:$H$25</definedName>
    <definedName name="_xlnm.Print_Area" localSheetId="10">'A5'!$A$1:$D$28</definedName>
    <definedName name="_xlnm.Print_Area" localSheetId="4">'CC2'!$B$2:$D$46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62913"/>
</workbook>
</file>

<file path=xl/calcChain.xml><?xml version="1.0" encoding="utf-8"?>
<calcChain xmlns="http://schemas.openxmlformats.org/spreadsheetml/2006/main">
  <c r="D1" i="49" l="1"/>
  <c r="F1" i="47" l="1"/>
  <c r="C3" i="43" l="1"/>
  <c r="F1" i="41"/>
  <c r="C4" i="40"/>
  <c r="C2" i="36"/>
  <c r="C1" i="35"/>
  <c r="D16" i="34" l="1"/>
  <c r="E20" i="47" l="1"/>
  <c r="E3" i="46"/>
  <c r="D3" i="46"/>
  <c r="F3" i="46" s="1"/>
  <c r="J18" i="25"/>
  <c r="H8" i="13"/>
  <c r="G8" i="13"/>
  <c r="F8" i="13"/>
  <c r="E8" i="13"/>
  <c r="D8" i="13"/>
  <c r="C8" i="13"/>
  <c r="C3" i="1"/>
  <c r="E3" i="1" s="1"/>
  <c r="D3" i="43"/>
  <c r="C2" i="42"/>
  <c r="B20" i="38"/>
  <c r="B17" i="38"/>
  <c r="B16" i="38"/>
  <c r="B15" i="38"/>
  <c r="D15" i="18"/>
  <c r="C15" i="18"/>
  <c r="B15" i="18"/>
  <c r="C48" i="40"/>
  <c r="E40" i="40"/>
  <c r="E33" i="40"/>
  <c r="E16" i="40"/>
  <c r="C89" i="35"/>
  <c r="C2" i="39"/>
  <c r="D2" i="39" s="1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<sst xmlns="http://schemas.openxmlformats.org/spreadsheetml/2006/main" count="2280" uniqueCount="941">
  <si>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</si>
  <si>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</si>
  <si>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</si>
  <si>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</si>
  <si>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</si>
  <si>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</si>
  <si>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</si>
  <si>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</si>
  <si>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</si>
  <si>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</si>
  <si>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</si>
  <si>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</si>
  <si>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</si>
  <si>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</si>
  <si>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</si>
  <si>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</si>
  <si>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</si>
  <si>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</si>
  <si>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</si>
  <si>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</si>
  <si>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</si>
  <si>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</si>
  <si>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</si>
  <si>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</si>
  <si>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</si>
  <si>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</si>
  <si>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</si>
  <si>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</si>
  <si>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</si>
  <si>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</si>
  <si>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</si>
  <si>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</si>
  <si>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</si>
  <si>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</si>
  <si>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</si>
  <si>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</si>
  <si>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</si>
  <si>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</si>
  <si>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</si>
  <si>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</si>
  <si>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</si>
  <si>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</si>
  <si>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</si>
  <si>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</si>
  <si>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</si>
  <si>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</si>
  <si>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</si>
  <si>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</si>
  <si>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</si>
  <si>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</si>
  <si>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</si>
  <si>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</si>
  <si>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</si>
  <si>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</si>
  <si>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</si>
  <si>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</si>
  <si>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</si>
  <si>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</si>
  <si>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</si>
  <si>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</si>
  <si>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</si>
  <si>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</si>
  <si>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</si>
  <si>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</si>
  <si>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</si>
  <si>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</si>
  <si>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</si>
  <si>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</si>
  <si>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</si>
  <si>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</si>
  <si>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</si>
  <si>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</si>
  <si>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</si>
  <si>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</si>
  <si>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</si>
  <si>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</si>
  <si>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</si>
  <si>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</si>
  <si>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</si>
  <si>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</si>
  <si>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</si>
  <si>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</si>
  <si>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</si>
  <si>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</si>
  <si>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</si>
  <si>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</si>
  <si>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</si>
  <si>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</si>
  <si>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</si>
  <si>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</si>
  <si>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</si>
  <si>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</si>
  <si>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</si>
  <si>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</si>
  <si>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</si>
  <si>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</si>
  <si>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</si>
  <si>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</si>
  <si>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</si>
  <si>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</si>
  <si>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</si>
  <si>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</si>
  <si>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</si>
  <si>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</si>
  <si>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</si>
  <si>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</si>
  <si>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</si>
  <si>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</si>
  <si>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</si>
  <si>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</si>
  <si>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</si>
  <si>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</si>
  <si>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</si>
  <si>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</si>
  <si>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</si>
  <si>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</si>
  <si>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</si>
  <si>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</si>
  <si>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</si>
  <si>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</si>
  <si>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</si>
  <si>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</si>
  <si>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</si>
  <si>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</si>
  <si>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</si>
  <si>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</si>
  <si>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</si>
  <si>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</si>
  <si>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</si>
  <si>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</si>
  <si>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</si>
  <si>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</si>
  <si>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</si>
  <si>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</si>
  <si>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</si>
  <si>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</si>
  <si>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</si>
  <si>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</si>
  <si>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</si>
  <si>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</si>
  <si>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</si>
  <si>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</si>
  <si>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</si>
  <si>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</si>
  <si>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</si>
  <si>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</si>
  <si>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</si>
  <si>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</si>
  <si>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</si>
  <si>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</si>
  <si>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</si>
  <si>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</si>
  <si>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</si>
  <si>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</si>
  <si>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</si>
  <si>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</si>
  <si>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</si>
  <si>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</si>
  <si>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</si>
  <si>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</si>
  <si>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</si>
  <si>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</si>
  <si>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</si>
  <si>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</si>
  <si>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</si>
  <si>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</si>
  <si>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</si>
  <si>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</si>
  <si>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</si>
  <si>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</si>
  <si>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</si>
  <si>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</si>
  <si>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</si>
  <si>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</si>
  <si>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</si>
  <si>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</si>
  <si>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</si>
  <si>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</si>
  <si>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</si>
  <si>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</si>
  <si>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</si>
  <si>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</si>
  <si>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</si>
  <si>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</si>
  <si>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</si>
  <si>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</si>
  <si>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</si>
  <si>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</si>
  <si>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</si>
  <si>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</si>
  <si>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</si>
  <si>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</si>
  <si>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</si>
  <si>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</si>
  <si>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</si>
  <si>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</si>
  <si>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</si>
  <si>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</si>
  <si>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</si>
  <si>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</si>
  <si>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</si>
  <si>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</si>
  <si>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</si>
  <si>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</si>
  <si>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</si>
  <si>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</si>
  <si>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</si>
  <si>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</si>
  <si>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</si>
  <si>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</si>
  <si>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</si>
  <si>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</si>
  <si>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</si>
  <si>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</si>
  <si>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</si>
  <si>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</si>
  <si>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</si>
  <si>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</si>
  <si>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</si>
  <si>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</si>
  <si>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</si>
  <si>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</si>
  <si>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</si>
  <si>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</si>
  <si>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</si>
  <si>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</si>
  <si>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</si>
  <si>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</si>
  <si>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</si>
  <si>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</si>
  <si>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</si>
  <si>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</si>
  <si>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</si>
  <si>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</si>
  <si>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</si>
  <si>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</si>
  <si>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</si>
  <si>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</si>
  <si>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</si>
  <si>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</si>
  <si>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</si>
  <si>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</si>
  <si>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</si>
  <si>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</si>
  <si>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</si>
  <si>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</si>
  <si>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</si>
  <si>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</si>
  <si>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</si>
  <si>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</si>
  <si>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</si>
  <si>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</si>
  <si>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</si>
  <si>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</si>
  <si>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</si>
  <si>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</si>
  <si>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</si>
  <si>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</si>
  <si>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</si>
  <si>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</si>
  <si>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</si>
  <si>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</si>
  <si>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</si>
  <si>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</si>
  <si>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</si>
  <si>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</si>
  <si>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</si>
  <si>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</si>
  <si>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</si>
  <si>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</si>
  <si>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</si>
  <si>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</si>
  <si>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</si>
  <si>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</si>
  <si>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</si>
  <si>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</si>
  <si>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</si>
  <si>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</si>
  <si>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</si>
  <si>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</si>
  <si>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</si>
  <si>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</si>
  <si>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</si>
  <si>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</si>
  <si>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</si>
  <si>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</si>
  <si>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</si>
  <si>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</si>
  <si>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</si>
  <si>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</si>
  <si>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</si>
  <si>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</si>
  <si>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</si>
  <si>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</si>
  <si>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</si>
  <si>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</si>
  <si>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</si>
  <si>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</si>
  <si>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</si>
  <si>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</si>
  <si>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</si>
  <si>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</si>
  <si>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</si>
  <si>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</si>
  <si>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</si>
  <si>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</si>
  <si>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</si>
  <si>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</si>
  <si>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</si>
  <si>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</si>
  <si>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</si>
  <si>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</si>
  <si>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</si>
  <si>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</si>
  <si>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</si>
  <si>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</si>
  <si>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</si>
  <si>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</si>
  <si>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</si>
  <si>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</si>
  <si>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</si>
  <si>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</si>
  <si>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</si>
  <si>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</si>
  <si>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</si>
  <si>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</si>
  <si>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</si>
  <si>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</si>
  <si>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</si>
  <si>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</si>
  <si>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</si>
  <si>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</si>
  <si>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</si>
  <si>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</si>
  <si>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</si>
  <si>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</si>
  <si>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</si>
  <si>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</si>
  <si>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</si>
  <si>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</si>
  <si>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</si>
  <si>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</si>
  <si>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</si>
  <si>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</si>
  <si>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</si>
  <si>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</si>
  <si>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</si>
  <si>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</si>
  <si>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</si>
  <si>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</si>
  <si>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</si>
  <si>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</si>
  <si>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</si>
  <si>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</si>
  <si>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</si>
  <si>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</si>
  <si>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</si>
  <si>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</si>
  <si>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</si>
  <si>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</si>
  <si>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</si>
  <si>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</si>
  <si>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</si>
  <si>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</si>
  <si>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</si>
  <si>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</si>
  <si>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</si>
  <si>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</si>
  <si>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</si>
  <si>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</si>
  <si>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</si>
  <si>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</si>
  <si>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</si>
  <si>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</si>
  <si>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</si>
  <si>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</si>
  <si>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</si>
  <si>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</si>
  <si>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</si>
  <si>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</si>
  <si>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</si>
  <si>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</si>
  <si>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</si>
  <si>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</si>
  <si>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</si>
  <si>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</si>
  <si>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</si>
  <si>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</si>
  <si>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</si>
  <si>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</si>
  <si>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</si>
  <si>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</si>
  <si>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</si>
  <si>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</si>
  <si>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</si>
  <si>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</si>
  <si>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</si>
  <si>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</si>
  <si>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</si>
  <si>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</si>
  <si>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</si>
  <si>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</si>
  <si>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</si>
  <si>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</si>
  <si>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</si>
  <si>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</si>
  <si>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</si>
  <si>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</si>
  <si>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</si>
  <si>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</si>
  <si>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</si>
  <si>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</si>
  <si>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</si>
  <si>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</si>
  <si>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</si>
  <si>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</si>
  <si>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</si>
  <si>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</si>
  <si>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</si>
  <si>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</si>
  <si>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</si>
  <si>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</si>
  <si>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</si>
  <si>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</si>
  <si>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</si>
  <si>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</si>
  <si>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</si>
  <si>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</si>
  <si>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</si>
  <si>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</si>
  <si>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</si>
  <si>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</si>
  <si>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</si>
  <si>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</si>
  <si>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</si>
  <si>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</si>
  <si>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</si>
  <si>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</si>
  <si>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</si>
  <si>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</si>
  <si>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</si>
  <si>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</si>
  <si>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</si>
  <si>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</si>
  <si>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</si>
  <si>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</si>
  <si>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</si>
  <si>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</si>
  <si>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</si>
  <si>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</si>
  <si>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</si>
  <si>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</si>
  <si>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</si>
  <si>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</si>
  <si>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</si>
  <si>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</si>
  <si>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</si>
  <si>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</si>
  <si>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</si>
  <si>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</si>
  <si>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</si>
  <si>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</si>
  <si>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</si>
  <si>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</si>
  <si>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</si>
  <si>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</si>
  <si>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</si>
  <si>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</si>
  <si>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</si>
  <si>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</si>
  <si>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</si>
  <si>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</si>
  <si>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</si>
  <si>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</si>
  <si>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</si>
  <si>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</si>
  <si>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</si>
  <si>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</si>
  <si>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</si>
  <si>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</si>
  <si>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</si>
  <si>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</si>
  <si>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</si>
  <si>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</si>
  <si>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</si>
  <si>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</si>
  <si>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</si>
  <si>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</si>
  <si>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</si>
  <si>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</si>
  <si>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</si>
  <si>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</si>
  <si>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</si>
  <si>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</si>
  <si>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</si>
  <si>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</si>
  <si>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</si>
  <si>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</si>
  <si>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</si>
  <si>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</si>
  <si>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</si>
  <si>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</si>
  <si>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</si>
  <si>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</si>
  <si>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</si>
  <si>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</si>
  <si>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</si>
  <si>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</si>
  <si>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</si>
  <si>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</si>
  <si>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</si>
  <si>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</si>
  <si>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</si>
  <si>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</si>
  <si>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</si>
  <si>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</si>
  <si>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</si>
  <si>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</si>
  <si>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</si>
  <si>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</si>
  <si>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</si>
  <si>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</si>
  <si>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</si>
  <si>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</si>
  <si>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</si>
  <si>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</si>
  <si>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</si>
  <si>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</si>
  <si>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</si>
  <si>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</si>
  <si>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</si>
  <si>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</si>
  <si>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</si>
  <si>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</si>
  <si>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</si>
  <si>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</si>
  <si>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</si>
  <si>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</si>
  <si>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</si>
  <si>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</si>
  <si>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</si>
  <si>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</si>
  <si>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</si>
  <si>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</si>
  <si>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</si>
  <si>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</si>
  <si>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</si>
  <si>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</si>
  <si>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</si>
  <si>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</si>
  <si>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</si>
  <si>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</si>
  <si>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</si>
  <si>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</si>
  <si>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</si>
  <si>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</si>
  <si>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</si>
  <si>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</si>
  <si>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</si>
  <si>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</si>
  <si>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</si>
  <si>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</si>
  <si>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</si>
  <si>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</si>
  <si>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</si>
  <si>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</si>
  <si>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</si>
  <si>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</si>
  <si>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</si>
  <si>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</si>
  <si>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</si>
  <si>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</si>
  <si>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</si>
  <si>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</si>
  <si>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</si>
  <si>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</si>
  <si>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</si>
  <si>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</si>
  <si>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</si>
  <si>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</si>
  <si>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</si>
  <si>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</si>
  <si>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</si>
  <si>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</si>
  <si>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</si>
  <si>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</si>
  <si>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</si>
  <si>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</si>
  <si>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</si>
  <si>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</si>
  <si>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</si>
  <si>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</si>
  <si>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</si>
  <si>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</si>
  <si>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</si>
  <si>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</si>
  <si>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</si>
  <si>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</si>
  <si>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</si>
  <si>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</si>
  <si>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</si>
  <si>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</si>
  <si>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</si>
  <si>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</si>
  <si>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</si>
  <si>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</si>
  <si>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</si>
  <si>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</si>
  <si>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</si>
  <si>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</si>
  <si>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</si>
  <si>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</si>
  <si>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</si>
  <si>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</si>
  <si>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</si>
  <si>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</si>
  <si>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</si>
  <si>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</si>
  <si>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</si>
  <si>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</si>
  <si>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</si>
  <si>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</si>
  <si>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</si>
  <si>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</si>
  <si>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</si>
  <si>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</si>
  <si>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</si>
  <si>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</si>
  <si>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</si>
  <si>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</si>
  <si>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</si>
  <si>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</si>
  <si>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</si>
  <si>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</si>
  <si>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</si>
  <si>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</si>
  <si>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</si>
  <si>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</si>
  <si>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</si>
  <si>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</si>
  <si>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</si>
  <si>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</si>
  <si>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</si>
  <si>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</si>
  <si>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</si>
  <si>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</si>
  <si>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</si>
  <si>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</si>
  <si>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</si>
  <si>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</si>
  <si>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</si>
  <si>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</si>
  <si>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</si>
  <si>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</si>
  <si>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</si>
  <si>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</si>
  <si>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</si>
  <si>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</si>
  <si>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</si>
  <si>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</si>
  <si>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</si>
  <si>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</si>
  <si>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</si>
  <si>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</si>
  <si>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</si>
  <si>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</si>
  <si>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</si>
  <si>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</si>
  <si>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</si>
  <si>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</si>
  <si>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</si>
  <si>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</si>
  <si>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</si>
  <si>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</si>
  <si>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</si>
  <si>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</si>
  <si>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</si>
  <si>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</si>
  <si>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</si>
  <si>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</si>
  <si>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</si>
  <si>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</si>
  <si>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</si>
  <si>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</si>
  <si>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</si>
  <si>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</si>
  <si>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</si>
  <si>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</si>
  <si>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</si>
  <si>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</si>
  <si>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</si>
  <si>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</si>
  <si>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</si>
  <si>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</si>
  <si>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</si>
  <si>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</si>
  <si>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</si>
  <si>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</si>
  <si>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</si>
  <si>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</si>
  <si>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</si>
  <si>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</si>
  <si>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</si>
  <si>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</si>
  <si>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</si>
  <si>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</si>
  <si>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</si>
  <si>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</si>
  <si>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</si>
  <si>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</si>
  <si>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</si>
  <si>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</si>
  <si>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</si>
  <si>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</si>
  <si>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</si>
  <si>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</si>
  <si>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</si>
  <si>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</si>
  <si>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</si>
  <si>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</si>
  <si>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</si>
  <si>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</si>
  <si>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</si>
  <si>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</si>
  <si>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</si>
  <si>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</si>
  <si>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</si>
  <si>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</si>
  <si>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</si>
  <si>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</si>
  <si>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</si>
  <si>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</si>
  <si>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</si>
  <si>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</si>
  <si>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</si>
  <si>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</si>
  <si>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</si>
  <si>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</si>
  <si>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</si>
  <si>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</si>
  <si>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</si>
  <si>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</si>
  <si>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</si>
  <si>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</si>
  <si>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</si>
  <si>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</si>
  <si>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</si>
  <si>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</si>
  <si>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</si>
  <si>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</si>
  <si>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</si>
  <si>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</si>
  <si>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</si>
  <si>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</si>
  <si>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</si>
  <si>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</si>
  <si>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</si>
  <si>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</si>
  <si>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</si>
  <si>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</si>
  <si>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</si>
  <si>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</si>
  <si>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</si>
  <si>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</si>
  <si>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</si>
  <si>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</si>
  <si>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</si>
  <si>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</si>
  <si>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</si>
  <si>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</si>
  <si>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</si>
  <si>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</si>
  <si>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</si>
  <si>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</si>
  <si>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</si>
  <si>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</si>
  <si>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</si>
  <si>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</si>
  <si>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</si>
  <si>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</si>
  <si>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</si>
  <si>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</si>
  <si>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</si>
  <si>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</si>
  <si>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</si>
  <si>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</si>
  <si>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</si>
  <si>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</si>
  <si>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</si>
  <si>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</si>
  <si>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</si>
  <si>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</si>
  <si>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</si>
  <si>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</si>
  <si>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</si>
  <si>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</si>
  <si>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</si>
  <si>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</si>
  <si>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</si>
  <si>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</si>
  <si>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</si>
  <si>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</si>
  <si>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</si>
  <si>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</si>
  <si>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</si>
  <si>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</si>
  <si>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</si>
  <si>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</si>
  <si>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</si>
  <si>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</si>
  <si>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</si>
  <si>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</si>
  <si>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</si>
  <si>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</si>
  <si>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</si>
  <si>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</si>
  <si>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</si>
  <si>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</si>
  <si>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</si>
  <si>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</si>
  <si>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</si>
  <si>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</si>
  <si>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</si>
  <si>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</si>
  <si>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</si>
  <si>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</si>
  <si>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</si>
  <si>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</si>
  <si>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</si>
  <si>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</si>
  <si>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</si>
  <si>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</si>
  <si>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</si>
  <si>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</si>
  <si>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</si>
  <si>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</si>
  <si>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</si>
  <si>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</si>
  <si>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</si>
  <si>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</si>
  <si>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</si>
  <si>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</si>
  <si>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</si>
  <si>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</si>
  <si>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</si>
  <si>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</si>
  <si>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</si>
  <si>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</si>
  <si>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</si>
  <si>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</si>
  <si>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</si>
  <si>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</si>
  <si>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</si>
  <si>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</si>
  <si>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</si>
  <si>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</si>
  <si>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</si>
  <si>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</si>
  <si>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</si>
  <si>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</si>
  <si>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</si>
  <si>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</si>
  <si>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</si>
  <si>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</si>
  <si>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</si>
  <si>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</si>
  <si>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</si>
  <si>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</si>
  <si>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</si>
  <si>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</si>
  <si>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</si>
  <si>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</si>
  <si>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</si>
  <si>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</si>
  <si>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</si>
  <si>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</si>
  <si>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</si>
  <si>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</si>
  <si>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</si>
  <si>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</si>
  <si>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</si>
  <si>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</si>
  <si>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</si>
  <si>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</si>
  <si>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</si>
  <si>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</si>
  <si>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</si>
  <si>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</si>
  <si>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</si>
  <si>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</si>
  <si>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</si>
  <si>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</si>
  <si>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</si>
  <si>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</si>
  <si>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</si>
  <si>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</si>
  <si>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</si>
  <si>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</si>
  <si>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</si>
  <si>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</si>
  <si>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</si>
  <si>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</si>
  <si>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</si>
  <si>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</si>
  <si>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</si>
  <si>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</si>
  <si>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</si>
  <si>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</si>
  <si>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</si>
  <si>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</si>
  <si>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</si>
  <si>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</si>
  <si>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</si>
  <si>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</si>
  <si>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</si>
  <si>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KM2, TLAC1-3, GSIB1, EU OR1, OR2, OR3, REM3</t>
  </si>
  <si>
    <t>EU CC1</t>
  </si>
  <si>
    <t>EU LIQ 2</t>
  </si>
  <si>
    <t>EU LIQ 1</t>
  </si>
  <si>
    <t>EU LR1</t>
  </si>
  <si>
    <t>EU LR2</t>
  </si>
  <si>
    <t>Nedskrivning næring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</si>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</sst>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4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164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164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35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6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5" fontId="12" fillId="0" borderId="2" xfId="22" applyNumberFormat="1" applyFont="1" applyBorder="1" applyAlignment="1">
      <alignment vertical="center" wrapText="1"/>
    </xf>
    <xf numFmtId="165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8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9" fontId="12" fillId="0" borderId="0" xfId="10" applyNumberFormat="1" applyFont="1"/>
    <xf numFmtId="170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2" fillId="0" borderId="2" xfId="0" applyNumberFormat="1" applyFont="1" applyBorder="1"/>
    <xf numFmtId="166" fontId="12" fillId="11" borderId="2" xfId="0" applyNumberFormat="1" applyFont="1" applyFill="1" applyBorder="1"/>
    <xf numFmtId="166" fontId="13" fillId="9" borderId="2" xfId="0" applyNumberFormat="1" applyFont="1" applyFill="1" applyBorder="1"/>
    <xf numFmtId="166" fontId="12" fillId="0" borderId="2" xfId="27" applyNumberFormat="1" applyFont="1" applyFill="1" applyBorder="1"/>
    <xf numFmtId="166" fontId="12" fillId="3" borderId="2" xfId="27" applyNumberFormat="1" applyFont="1" applyBorder="1"/>
    <xf numFmtId="166" fontId="12" fillId="3" borderId="12" xfId="27" applyNumberFormat="1" applyFont="1"/>
    <xf numFmtId="10" fontId="4" fillId="0" borderId="2" xfId="26" applyNumberFormat="1" applyFont="1" applyBorder="1"/>
    <xf numFmtId="166" fontId="12" fillId="0" borderId="2" xfId="7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4" fillId="0" borderId="2" xfId="7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166" fontId="14" fillId="0" borderId="2" xfId="0" applyNumberFormat="1" applyFont="1" applyBorder="1" applyAlignment="1">
      <alignment vertical="center" wrapText="1"/>
    </xf>
    <xf numFmtId="166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1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8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6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6" fontId="12" fillId="17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6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8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8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166" fontId="12" fillId="0" borderId="28" xfId="0" applyNumberFormat="1" applyFont="1" applyBorder="1" applyAlignment="1">
      <alignment vertical="center" wrapText="1"/>
    </xf>
    <xf numFmtId="165" fontId="12" fillId="0" borderId="28" xfId="22" applyNumberFormat="1" applyFont="1" applyBorder="1" applyAlignment="1">
      <alignment vertical="center" wrapText="1"/>
    </xf>
    <xf numFmtId="166" fontId="12" fillId="0" borderId="28" xfId="0" applyNumberFormat="1" applyFont="1" applyFill="1" applyBorder="1" applyAlignment="1">
      <alignment vertical="center" wrapText="1"/>
    </xf>
    <xf numFmtId="166" fontId="12" fillId="0" borderId="28" xfId="7" applyNumberFormat="1" applyFont="1" applyFill="1" applyBorder="1" applyAlignment="1">
      <alignment vertical="center" wrapText="1"/>
    </xf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opLeftCell="A10" workbookViewId="0"/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336</v>
      </c>
      <c r="C1" s="133"/>
      <c r="D1" s="133"/>
    </row>
    <row r="2" spans="1:13" ht="12.75" x14ac:dyDescent="0.2">
      <c r="B2" s="435" t="s">
        <v>354</v>
      </c>
      <c r="C2" s="435"/>
      <c r="D2" s="436">
        <v>44104</v>
      </c>
    </row>
    <row r="3" spans="1:13" x14ac:dyDescent="0.2">
      <c r="B3" s="153"/>
      <c r="C3" s="153"/>
      <c r="D3" s="153"/>
    </row>
    <row r="4" spans="1:13" ht="35.25" customHeight="1" x14ac:dyDescent="0.2">
      <c r="B4" s="434" t="s">
        <v>338</v>
      </c>
      <c r="C4" s="183" t="s">
        <v>337</v>
      </c>
      <c r="D4" s="434" t="s">
        <v>634</v>
      </c>
    </row>
    <row r="5" spans="1:13" s="148" customFormat="1" ht="12" customHeight="1" x14ac:dyDescent="0.2">
      <c r="A5" s="145"/>
      <c r="B5" s="155" t="s">
        <v>684</v>
      </c>
      <c r="C5" s="154" t="s">
        <v>706</v>
      </c>
      <c r="D5" s="155" t="s">
        <v>358</v>
      </c>
      <c r="E5" s="387"/>
    </row>
    <row r="6" spans="1:13" s="148" customFormat="1" ht="12" customHeight="1" x14ac:dyDescent="0.2">
      <c r="A6" s="197"/>
      <c r="B6" s="195" t="s">
        <v>939</v>
      </c>
      <c r="C6" s="196" t="s">
        <v>766</v>
      </c>
      <c r="D6" s="195" t="s">
        <v>340</v>
      </c>
      <c r="E6" s="387"/>
    </row>
    <row r="7" spans="1:13" s="148" customFormat="1" ht="12" customHeight="1" x14ac:dyDescent="0.2">
      <c r="A7" s="197"/>
      <c r="B7" s="195" t="s">
        <v>916</v>
      </c>
      <c r="C7" s="196" t="s">
        <v>659</v>
      </c>
      <c r="D7" s="195" t="s">
        <v>358</v>
      </c>
      <c r="E7" s="387"/>
    </row>
    <row r="8" spans="1:13" s="148" customFormat="1" ht="12" customHeight="1" x14ac:dyDescent="0.2">
      <c r="A8" s="197"/>
      <c r="B8" s="195" t="s">
        <v>936</v>
      </c>
      <c r="C8" s="196" t="s">
        <v>723</v>
      </c>
      <c r="D8" s="195" t="s">
        <v>340</v>
      </c>
      <c r="E8" s="387"/>
    </row>
    <row r="9" spans="1:13" s="148" customFormat="1" ht="12" customHeight="1" x14ac:dyDescent="0.2">
      <c r="A9" s="197"/>
      <c r="B9" s="195" t="s">
        <v>935</v>
      </c>
      <c r="C9" s="196" t="s">
        <v>393</v>
      </c>
      <c r="D9" s="195" t="s">
        <v>358</v>
      </c>
      <c r="E9" s="387"/>
    </row>
    <row r="10" spans="1:13" s="138" customFormat="1" x14ac:dyDescent="0.2">
      <c r="A10" s="197"/>
      <c r="B10" s="195" t="s">
        <v>932</v>
      </c>
      <c r="C10" s="196" t="s">
        <v>308</v>
      </c>
      <c r="D10" s="195" t="s">
        <v>339</v>
      </c>
      <c r="E10" s="387"/>
    </row>
    <row r="11" spans="1:13" s="138" customFormat="1" x14ac:dyDescent="0.2">
      <c r="A11" s="197"/>
      <c r="B11" s="195" t="s">
        <v>934</v>
      </c>
      <c r="C11" s="196" t="s">
        <v>346</v>
      </c>
      <c r="D11" s="195" t="s">
        <v>339</v>
      </c>
      <c r="E11" s="387"/>
    </row>
    <row r="12" spans="1:13" s="138" customFormat="1" x14ac:dyDescent="0.2">
      <c r="A12" s="197"/>
      <c r="B12" s="195" t="s">
        <v>931</v>
      </c>
      <c r="C12" s="196" t="s">
        <v>347</v>
      </c>
      <c r="D12" s="195" t="s">
        <v>339</v>
      </c>
      <c r="E12" s="387"/>
    </row>
    <row r="13" spans="1:13" s="138" customFormat="1" ht="24" x14ac:dyDescent="0.2">
      <c r="A13" s="197"/>
      <c r="B13" s="195" t="s">
        <v>311</v>
      </c>
      <c r="C13" s="196" t="s">
        <v>240</v>
      </c>
      <c r="D13" s="195" t="s">
        <v>339</v>
      </c>
      <c r="E13" s="387"/>
      <c r="M13" s="225"/>
    </row>
    <row r="14" spans="1:13" s="148" customFormat="1" x14ac:dyDescent="0.2">
      <c r="A14" s="197"/>
      <c r="B14" s="195" t="s">
        <v>312</v>
      </c>
      <c r="C14" s="196" t="s">
        <v>640</v>
      </c>
      <c r="D14" s="195" t="s">
        <v>339</v>
      </c>
      <c r="E14" s="387"/>
    </row>
    <row r="15" spans="1:13" s="148" customFormat="1" x14ac:dyDescent="0.2">
      <c r="A15" s="197"/>
      <c r="B15" s="195" t="s">
        <v>919</v>
      </c>
      <c r="C15" s="196" t="s">
        <v>768</v>
      </c>
      <c r="D15" s="195" t="s">
        <v>358</v>
      </c>
      <c r="E15" s="387"/>
    </row>
    <row r="16" spans="1:13" s="148" customFormat="1" x14ac:dyDescent="0.2">
      <c r="A16" s="197"/>
      <c r="B16" s="195" t="s">
        <v>920</v>
      </c>
      <c r="C16" s="196" t="s">
        <v>770</v>
      </c>
      <c r="D16" s="307" t="s">
        <v>358</v>
      </c>
      <c r="E16" s="387"/>
    </row>
    <row r="17" spans="1:5" s="148" customFormat="1" x14ac:dyDescent="0.2">
      <c r="A17" s="197"/>
      <c r="B17" s="195" t="s">
        <v>918</v>
      </c>
      <c r="C17" s="196" t="s">
        <v>817</v>
      </c>
      <c r="D17" s="307" t="s">
        <v>358</v>
      </c>
      <c r="E17" s="387"/>
    </row>
    <row r="18" spans="1:5" s="148" customFormat="1" x14ac:dyDescent="0.2">
      <c r="A18" s="197"/>
      <c r="B18" s="195" t="s">
        <v>917</v>
      </c>
      <c r="C18" s="196" t="s">
        <v>816</v>
      </c>
      <c r="D18" s="307" t="s">
        <v>340</v>
      </c>
      <c r="E18" s="387"/>
    </row>
    <row r="19" spans="1:5" s="138" customFormat="1" x14ac:dyDescent="0.2">
      <c r="A19" s="197"/>
      <c r="B19" s="195" t="s">
        <v>864</v>
      </c>
      <c r="C19" s="196" t="s">
        <v>351</v>
      </c>
      <c r="D19" s="195" t="s">
        <v>340</v>
      </c>
      <c r="E19" s="387"/>
    </row>
    <row r="20" spans="1:5" s="138" customFormat="1" x14ac:dyDescent="0.2">
      <c r="A20" s="197"/>
      <c r="B20" s="195" t="s">
        <v>865</v>
      </c>
      <c r="C20" s="196" t="s">
        <v>350</v>
      </c>
      <c r="D20" s="195" t="s">
        <v>340</v>
      </c>
      <c r="E20" s="387"/>
    </row>
    <row r="21" spans="1:5" s="138" customFormat="1" x14ac:dyDescent="0.2">
      <c r="A21" s="197"/>
      <c r="B21" s="195" t="s">
        <v>866</v>
      </c>
      <c r="C21" s="196" t="s">
        <v>349</v>
      </c>
      <c r="D21" s="195" t="s">
        <v>340</v>
      </c>
      <c r="E21" s="387"/>
    </row>
    <row r="22" spans="1:5" s="138" customFormat="1" x14ac:dyDescent="0.2">
      <c r="A22" s="197"/>
      <c r="B22" s="195" t="s">
        <v>867</v>
      </c>
      <c r="C22" s="196" t="s">
        <v>180</v>
      </c>
      <c r="D22" s="195" t="s">
        <v>340</v>
      </c>
      <c r="E22" s="387"/>
    </row>
    <row r="23" spans="1:5" s="138" customFormat="1" x14ac:dyDescent="0.2">
      <c r="A23" s="197"/>
      <c r="B23" s="195" t="s">
        <v>868</v>
      </c>
      <c r="C23" s="196" t="s">
        <v>353</v>
      </c>
      <c r="D23" s="195" t="s">
        <v>340</v>
      </c>
      <c r="E23" s="387"/>
    </row>
    <row r="24" spans="1:5" s="138" customFormat="1" x14ac:dyDescent="0.2">
      <c r="A24" s="197"/>
      <c r="B24" s="195" t="s">
        <v>869</v>
      </c>
      <c r="C24" s="196" t="s">
        <v>352</v>
      </c>
      <c r="D24" s="195" t="s">
        <v>340</v>
      </c>
      <c r="E24" s="387"/>
    </row>
    <row r="25" spans="1:5" s="138" customFormat="1" x14ac:dyDescent="0.2">
      <c r="A25" s="197"/>
      <c r="B25" s="195" t="s">
        <v>855</v>
      </c>
      <c r="C25" s="196" t="s">
        <v>353</v>
      </c>
      <c r="D25" s="195" t="s">
        <v>340</v>
      </c>
      <c r="E25" s="387"/>
    </row>
    <row r="26" spans="1:5" s="148" customFormat="1" ht="12" customHeight="1" x14ac:dyDescent="0.2">
      <c r="A26" s="197"/>
      <c r="B26" s="195" t="s">
        <v>773</v>
      </c>
      <c r="C26" s="196" t="s">
        <v>774</v>
      </c>
      <c r="D26" s="195" t="s">
        <v>339</v>
      </c>
      <c r="E26" s="387"/>
    </row>
    <row r="27" spans="1:5" s="148" customFormat="1" ht="12" customHeight="1" x14ac:dyDescent="0.2">
      <c r="A27" s="197"/>
      <c r="B27" s="195" t="s">
        <v>850</v>
      </c>
      <c r="C27" s="196" t="s">
        <v>847</v>
      </c>
      <c r="D27" s="195" t="s">
        <v>339</v>
      </c>
      <c r="E27" s="387"/>
    </row>
    <row r="28" spans="1:5" s="148" customFormat="1" ht="12" customHeight="1" x14ac:dyDescent="0.2">
      <c r="A28" s="197"/>
      <c r="B28" s="195" t="s">
        <v>929</v>
      </c>
      <c r="C28" s="196" t="s">
        <v>928</v>
      </c>
      <c r="D28" s="195" t="s">
        <v>339</v>
      </c>
      <c r="E28" s="387"/>
    </row>
    <row r="29" spans="1:5" s="138" customFormat="1" x14ac:dyDescent="0.2">
      <c r="A29" s="197"/>
      <c r="B29" s="195" t="s">
        <v>846</v>
      </c>
      <c r="C29" s="196" t="s">
        <v>356</v>
      </c>
      <c r="D29" s="195" t="s">
        <v>358</v>
      </c>
      <c r="E29" s="387"/>
    </row>
    <row r="30" spans="1:5" s="138" customFormat="1" ht="12" customHeight="1" x14ac:dyDescent="0.2">
      <c r="A30" s="145"/>
      <c r="B30" s="195" t="s">
        <v>720</v>
      </c>
      <c r="C30" s="196" t="s">
        <v>355</v>
      </c>
      <c r="D30" s="146" t="s">
        <v>339</v>
      </c>
      <c r="E30" s="387"/>
    </row>
    <row r="31" spans="1:5" s="138" customFormat="1" x14ac:dyDescent="0.2">
      <c r="A31" s="145"/>
      <c r="B31" s="195" t="s">
        <v>813</v>
      </c>
      <c r="C31" s="196" t="s">
        <v>357</v>
      </c>
      <c r="D31" s="146" t="s">
        <v>339</v>
      </c>
      <c r="E31" s="387"/>
    </row>
    <row r="32" spans="1:5" s="138" customFormat="1" x14ac:dyDescent="0.2">
      <c r="A32" s="145"/>
      <c r="B32" s="195" t="s">
        <v>856</v>
      </c>
      <c r="C32" s="196" t="s">
        <v>360</v>
      </c>
      <c r="D32" s="195" t="s">
        <v>340</v>
      </c>
      <c r="E32" s="387"/>
    </row>
    <row r="33" spans="1:5" s="138" customFormat="1" x14ac:dyDescent="0.2">
      <c r="A33" s="145"/>
      <c r="B33" s="195" t="s">
        <v>857</v>
      </c>
      <c r="C33" s="196" t="s">
        <v>361</v>
      </c>
      <c r="D33" s="195" t="s">
        <v>340</v>
      </c>
      <c r="E33" s="387"/>
    </row>
    <row r="34" spans="1:5" s="138" customFormat="1" x14ac:dyDescent="0.2">
      <c r="A34" s="145"/>
      <c r="B34" s="195" t="s">
        <v>777</v>
      </c>
      <c r="C34" s="196" t="s">
        <v>367</v>
      </c>
      <c r="D34" s="195" t="s">
        <v>340</v>
      </c>
      <c r="E34" s="387"/>
    </row>
    <row r="35" spans="1:5" s="148" customFormat="1" x14ac:dyDescent="0.2">
      <c r="A35" s="145"/>
      <c r="B35" s="195" t="s">
        <v>781</v>
      </c>
      <c r="C35" s="196" t="s">
        <v>780</v>
      </c>
      <c r="D35" s="195" t="s">
        <v>340</v>
      </c>
      <c r="E35" s="387"/>
    </row>
    <row r="36" spans="1:5" s="138" customFormat="1" x14ac:dyDescent="0.2">
      <c r="A36" s="145"/>
      <c r="B36" s="195" t="s">
        <v>859</v>
      </c>
      <c r="C36" s="196" t="s">
        <v>363</v>
      </c>
      <c r="D36" s="195" t="s">
        <v>340</v>
      </c>
      <c r="E36" s="387"/>
    </row>
    <row r="37" spans="1:5" s="138" customFormat="1" x14ac:dyDescent="0.2">
      <c r="A37" s="145"/>
      <c r="B37" s="195" t="s">
        <v>858</v>
      </c>
      <c r="C37" s="196" t="s">
        <v>364</v>
      </c>
      <c r="D37" s="195" t="s">
        <v>340</v>
      </c>
      <c r="E37" s="387"/>
    </row>
    <row r="38" spans="1:5" s="138" customFormat="1" x14ac:dyDescent="0.2">
      <c r="A38" s="145"/>
      <c r="B38" s="195" t="s">
        <v>782</v>
      </c>
      <c r="C38" s="196" t="s">
        <v>366</v>
      </c>
      <c r="D38" s="195" t="s">
        <v>340</v>
      </c>
      <c r="E38" s="387"/>
    </row>
    <row r="39" spans="1:5" s="138" customFormat="1" x14ac:dyDescent="0.2">
      <c r="A39" s="145"/>
      <c r="B39" s="195" t="s">
        <v>861</v>
      </c>
      <c r="C39" s="196" t="s">
        <v>368</v>
      </c>
      <c r="D39" s="195" t="s">
        <v>340</v>
      </c>
      <c r="E39" s="387"/>
    </row>
    <row r="40" spans="1:5" s="138" customFormat="1" x14ac:dyDescent="0.2">
      <c r="A40" s="145"/>
      <c r="B40" s="195" t="s">
        <v>860</v>
      </c>
      <c r="C40" s="196" t="s">
        <v>368</v>
      </c>
      <c r="D40" s="195" t="s">
        <v>340</v>
      </c>
      <c r="E40" s="387"/>
    </row>
    <row r="41" spans="1:5" s="138" customFormat="1" x14ac:dyDescent="0.2">
      <c r="A41" s="145"/>
      <c r="B41" s="195" t="s">
        <v>862</v>
      </c>
      <c r="C41" s="196" t="s">
        <v>369</v>
      </c>
      <c r="D41" s="195" t="s">
        <v>340</v>
      </c>
      <c r="E41" s="387"/>
    </row>
    <row r="42" spans="1:5" s="138" customFormat="1" x14ac:dyDescent="0.2">
      <c r="A42" s="145"/>
      <c r="B42" s="195" t="s">
        <v>863</v>
      </c>
      <c r="C42" s="196" t="s">
        <v>370</v>
      </c>
      <c r="D42" s="195" t="s">
        <v>340</v>
      </c>
      <c r="E42" s="387"/>
    </row>
    <row r="43" spans="1:5" s="138" customFormat="1" x14ac:dyDescent="0.2">
      <c r="A43" s="145"/>
      <c r="B43" s="195" t="s">
        <v>330</v>
      </c>
      <c r="C43" s="196" t="s">
        <v>636</v>
      </c>
      <c r="D43" s="195" t="s">
        <v>340</v>
      </c>
      <c r="E43" s="387"/>
    </row>
    <row r="44" spans="1:5" s="138" customFormat="1" x14ac:dyDescent="0.2">
      <c r="A44" s="145"/>
      <c r="B44" s="195" t="s">
        <v>333</v>
      </c>
      <c r="C44" s="196" t="s">
        <v>637</v>
      </c>
      <c r="D44" s="195" t="s">
        <v>340</v>
      </c>
      <c r="E44" s="387"/>
    </row>
    <row r="45" spans="1:5" s="138" customFormat="1" ht="24" x14ac:dyDescent="0.2">
      <c r="A45" s="145"/>
      <c r="B45" s="195" t="s">
        <v>334</v>
      </c>
      <c r="C45" s="196" t="s">
        <v>638</v>
      </c>
      <c r="D45" s="195" t="s">
        <v>340</v>
      </c>
      <c r="E45" s="387"/>
    </row>
    <row r="46" spans="1:5" s="138" customFormat="1" ht="24" x14ac:dyDescent="0.2">
      <c r="A46" s="145"/>
      <c r="B46" s="195" t="s">
        <v>335</v>
      </c>
      <c r="C46" s="196" t="s">
        <v>639</v>
      </c>
      <c r="D46" s="195" t="s">
        <v>340</v>
      </c>
      <c r="E46" s="387"/>
    </row>
    <row r="47" spans="1:5" s="148" customFormat="1" x14ac:dyDescent="0.2">
      <c r="A47" s="145"/>
      <c r="B47" s="195" t="s">
        <v>792</v>
      </c>
      <c r="C47" s="196" t="s">
        <v>794</v>
      </c>
      <c r="D47" s="195" t="s">
        <v>339</v>
      </c>
      <c r="E47" s="387"/>
    </row>
    <row r="48" spans="1:5" s="148" customFormat="1" x14ac:dyDescent="0.2">
      <c r="A48" s="145"/>
      <c r="B48" s="195" t="s">
        <v>799</v>
      </c>
      <c r="C48" s="196" t="s">
        <v>798</v>
      </c>
      <c r="D48" s="329" t="s">
        <v>340</v>
      </c>
      <c r="E48" s="387"/>
    </row>
    <row r="49" spans="2:3" x14ac:dyDescent="0.2">
      <c r="B49" s="134"/>
    </row>
    <row r="50" spans="2:3" x14ac:dyDescent="0.2">
      <c r="B50" s="136" t="s">
        <v>901</v>
      </c>
    </row>
    <row r="51" spans="2:3" x14ac:dyDescent="0.2">
      <c r="B51" s="136" t="s">
        <v>341</v>
      </c>
    </row>
    <row r="52" spans="2:3" x14ac:dyDescent="0.2">
      <c r="B52" s="135" t="s">
        <v>797</v>
      </c>
    </row>
    <row r="53" spans="2:3" x14ac:dyDescent="0.2">
      <c r="B53" s="136" t="s">
        <v>342</v>
      </c>
    </row>
    <row r="54" spans="2:3" x14ac:dyDescent="0.2">
      <c r="B54" s="135" t="s">
        <v>795</v>
      </c>
    </row>
    <row r="55" spans="2:3" x14ac:dyDescent="0.2">
      <c r="B55" s="136" t="s">
        <v>796</v>
      </c>
    </row>
    <row r="56" spans="2:3" x14ac:dyDescent="0.2">
      <c r="B56" s="135" t="s">
        <v>915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5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9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2'!A1" display="A2"/>
    <hyperlink ref="B12" location="'A3'!A1" display="A3"/>
    <hyperlink ref="B13" location="'A9'!A1" display="A9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CCA!Print_Area" display="Skjema for offentliggjøring av de viktigste avtalevilkårene for kapitalinstrumenter"/>
    <hyperlink ref="B9" location="CCA!Print_Area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6" location="'LR2'!A1" display="LR2"/>
    <hyperlink ref="C16" location="'LR2'!A1" display="Standard skjema for offentliggjøring av uvektet kjernekapitalandel"/>
    <hyperlink ref="C15" location="'LR1'!A1" display="Avstemming av balanse mot uvektet kjernekapitalandel"/>
    <hyperlink ref="B15" location="'LR1'!A1" display="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5"/>
  <sheetViews>
    <sheetView workbookViewId="0">
      <selection activeCell="J2" sqref="J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311</v>
      </c>
      <c r="B1" s="20" t="s">
        <v>240</v>
      </c>
    </row>
    <row r="2" spans="1:10" x14ac:dyDescent="0.15">
      <c r="E2" s="143">
        <v>43830</v>
      </c>
      <c r="J2" s="137" t="s">
        <v>343</v>
      </c>
    </row>
    <row r="3" spans="1:10" ht="31.5" x14ac:dyDescent="0.15">
      <c r="A3" s="35"/>
      <c r="B3" s="3" t="s">
        <v>241</v>
      </c>
      <c r="C3" s="3" t="s">
        <v>242</v>
      </c>
      <c r="D3" s="3" t="s">
        <v>243</v>
      </c>
    </row>
    <row r="4" spans="1:10" x14ac:dyDescent="0.15">
      <c r="A4" s="35" t="s">
        <v>230</v>
      </c>
      <c r="B4" s="36">
        <v>4.7847309999999998</v>
      </c>
      <c r="C4" s="36">
        <v>4.7847309999999998</v>
      </c>
      <c r="D4" s="36">
        <v>2.9947300000000001</v>
      </c>
    </row>
    <row r="5" spans="1:10" x14ac:dyDescent="0.15">
      <c r="A5" s="35" t="s">
        <v>231</v>
      </c>
      <c r="B5" s="36">
        <v>1.1938550000000001</v>
      </c>
      <c r="C5" s="36">
        <v>1.1938550000000001</v>
      </c>
      <c r="D5" s="36">
        <v>0.80076199999999997</v>
      </c>
    </row>
    <row r="6" spans="1:10" x14ac:dyDescent="0.15">
      <c r="A6" s="35" t="s">
        <v>232</v>
      </c>
      <c r="B6" s="36">
        <v>2.5876030000000001</v>
      </c>
      <c r="C6" s="36">
        <v>2.5876030000000001</v>
      </c>
      <c r="D6" s="36">
        <v>1.0074050000000001</v>
      </c>
    </row>
    <row r="7" spans="1:10" x14ac:dyDescent="0.15">
      <c r="A7" s="35" t="s">
        <v>234</v>
      </c>
      <c r="B7" s="36">
        <v>16.624922000000002</v>
      </c>
      <c r="C7" s="36">
        <v>16.624922000000002</v>
      </c>
      <c r="D7" s="36">
        <v>9.9133759999999995</v>
      </c>
    </row>
    <row r="8" spans="1:10" x14ac:dyDescent="0.15">
      <c r="A8" s="35" t="s">
        <v>235</v>
      </c>
      <c r="B8" s="36">
        <v>22.220865</v>
      </c>
      <c r="C8" s="36">
        <v>23.420864999999999</v>
      </c>
      <c r="D8" s="36">
        <v>12.400014000000001</v>
      </c>
    </row>
    <row r="9" spans="1:10" x14ac:dyDescent="0.15">
      <c r="A9" s="35" t="s">
        <v>236</v>
      </c>
      <c r="B9" s="36">
        <v>19.587932000000002</v>
      </c>
      <c r="C9" s="36">
        <v>19.587932000000002</v>
      </c>
      <c r="D9" s="36">
        <v>8.9953830000000004</v>
      </c>
    </row>
    <row r="10" spans="1:10" x14ac:dyDescent="0.15">
      <c r="A10" s="35" t="s">
        <v>237</v>
      </c>
      <c r="B10" s="36">
        <v>18.910829</v>
      </c>
      <c r="C10" s="36">
        <v>19.910829</v>
      </c>
      <c r="D10" s="36">
        <v>10.365747000000001</v>
      </c>
    </row>
    <row r="11" spans="1:10" x14ac:dyDescent="0.15">
      <c r="A11" s="35" t="s">
        <v>233</v>
      </c>
      <c r="B11" s="36">
        <v>10.288629</v>
      </c>
      <c r="C11" s="36">
        <v>10.288629</v>
      </c>
      <c r="D11" s="36">
        <v>4.000203</v>
      </c>
    </row>
    <row r="12" spans="1:10" x14ac:dyDescent="0.15">
      <c r="A12" s="35" t="s">
        <v>238</v>
      </c>
      <c r="B12" s="36">
        <v>61.056585999999996</v>
      </c>
      <c r="C12" s="36">
        <v>64.056585999999996</v>
      </c>
      <c r="D12" s="36">
        <v>31.942495999999998</v>
      </c>
    </row>
    <row r="13" spans="1:10" x14ac:dyDescent="0.15">
      <c r="A13" s="35" t="s">
        <v>229</v>
      </c>
      <c r="B13" s="36">
        <v>1.6983140000000001</v>
      </c>
      <c r="C13" s="36">
        <v>1.6983140000000001</v>
      </c>
      <c r="D13" s="36">
        <v>1.2364040000000001</v>
      </c>
    </row>
    <row r="14" spans="1:10" x14ac:dyDescent="0.15">
      <c r="A14" s="35" t="s">
        <v>55</v>
      </c>
      <c r="B14" s="345">
        <v>158.95426600000002</v>
      </c>
      <c r="C14" s="345">
        <v>164.15426600000001</v>
      </c>
      <c r="D14" s="345">
        <v>83.65652</v>
      </c>
    </row>
    <row r="15" spans="1:10" x14ac:dyDescent="0.15">
      <c r="A15" s="13"/>
      <c r="B15" s="62"/>
      <c r="C15" s="62"/>
      <c r="D15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312</v>
      </c>
      <c r="B1" s="67" t="s">
        <v>640</v>
      </c>
      <c r="C1" s="186">
        <v>43830</v>
      </c>
    </row>
    <row r="2" spans="1:9" x14ac:dyDescent="0.15">
      <c r="I2" s="137" t="s">
        <v>343</v>
      </c>
    </row>
    <row r="3" spans="1:9" x14ac:dyDescent="0.15">
      <c r="B3" s="91"/>
      <c r="C3" s="173" t="s">
        <v>641</v>
      </c>
      <c r="D3" s="173" t="s">
        <v>256</v>
      </c>
    </row>
    <row r="4" spans="1:9" x14ac:dyDescent="0.15">
      <c r="B4" s="173" t="s">
        <v>642</v>
      </c>
      <c r="C4" s="198">
        <v>69.3</v>
      </c>
      <c r="D4" s="198">
        <v>69.3</v>
      </c>
    </row>
    <row r="5" spans="1:9" x14ac:dyDescent="0.15">
      <c r="B5" s="173" t="s">
        <v>643</v>
      </c>
      <c r="C5" s="198">
        <v>560.29999999999995</v>
      </c>
      <c r="D5" s="198">
        <v>560.29999999999995</v>
      </c>
    </row>
    <row r="6" spans="1:9" x14ac:dyDescent="0.15">
      <c r="B6" s="188" t="s">
        <v>55</v>
      </c>
      <c r="C6" s="398">
        <v>629.6</v>
      </c>
      <c r="D6" s="398">
        <v>629.6</v>
      </c>
    </row>
    <row r="7" spans="1:9" x14ac:dyDescent="0.15">
      <c r="B7" s="173"/>
      <c r="C7" s="198"/>
      <c r="D7" s="198"/>
    </row>
    <row r="8" spans="1:9" x14ac:dyDescent="0.15">
      <c r="B8" s="173" t="s">
        <v>387</v>
      </c>
      <c r="C8" s="198">
        <v>31.3</v>
      </c>
      <c r="D8" s="198">
        <v>31.3</v>
      </c>
    </row>
    <row r="9" spans="1:9" x14ac:dyDescent="0.15">
      <c r="B9" s="173" t="s">
        <v>644</v>
      </c>
      <c r="C9" s="198"/>
      <c r="D9" s="198"/>
    </row>
    <row r="10" spans="1:9" x14ac:dyDescent="0.15">
      <c r="B10" s="188" t="s">
        <v>645</v>
      </c>
      <c r="C10" s="398">
        <v>31.3</v>
      </c>
      <c r="D10" s="398">
        <v>31.3</v>
      </c>
    </row>
    <row r="11" spans="1:9" x14ac:dyDescent="0.15">
      <c r="B11" s="173" t="s">
        <v>646</v>
      </c>
      <c r="C11" s="198">
        <v>38.700000000000003</v>
      </c>
      <c r="D11" s="198">
        <v>38.700000000000003</v>
      </c>
    </row>
    <row r="12" spans="1:9" x14ac:dyDescent="0.15">
      <c r="B12" s="173" t="s">
        <v>63</v>
      </c>
      <c r="C12" s="198">
        <v>559.6</v>
      </c>
      <c r="D12" s="198">
        <v>559.6</v>
      </c>
    </row>
    <row r="13" spans="1:9" x14ac:dyDescent="0.15">
      <c r="B13" s="188" t="s">
        <v>649</v>
      </c>
      <c r="C13" s="398">
        <v>598.29999999999995</v>
      </c>
      <c r="D13" s="398">
        <v>598.29999999999995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2019</v>
      </c>
      <c r="C15" s="465">
        <v>0</v>
      </c>
      <c r="D15" s="465"/>
    </row>
    <row r="16" spans="1:9" x14ac:dyDescent="0.15">
      <c r="B16" s="188" t="str">
        <f>"Samlet realisert tap på egenkapitalposisjoner i "&amp;TEXT(C1,"åååå")</f>
        <v>Samlet realisert tap på egenkapitalposisjoner i 2019</v>
      </c>
      <c r="C16" s="465"/>
      <c r="D16" s="465"/>
    </row>
    <row r="17" spans="2:4" x14ac:dyDescent="0.15">
      <c r="B17" s="188" t="str">
        <f>+"Samlet urealisert gevinst per "&amp;TEXT(C1,"dd.mm.ååå")</f>
        <v>Samlet urealisert gevinst per 31.12.2019</v>
      </c>
      <c r="C17" s="465">
        <v>306.39999999999998</v>
      </c>
      <c r="D17" s="465"/>
    </row>
    <row r="18" spans="2:4" x14ac:dyDescent="0.15">
      <c r="B18" s="184" t="s">
        <v>647</v>
      </c>
      <c r="C18" s="466">
        <v>306.39999999999998</v>
      </c>
      <c r="D18" s="466"/>
    </row>
    <row r="19" spans="2:4" x14ac:dyDescent="0.15">
      <c r="B19" s="184" t="s">
        <v>648</v>
      </c>
      <c r="C19" s="467">
        <v>0</v>
      </c>
      <c r="D19" s="467">
        <v>0</v>
      </c>
    </row>
    <row r="20" spans="2:4" x14ac:dyDescent="0.15">
      <c r="B20" s="188" t="str">
        <f>+"Samlet urealisert tap per "&amp;TEXT(C1,"dd.mm.ååå")</f>
        <v>Samlet urealisert tap per 31.12.2019</v>
      </c>
      <c r="C20" s="464">
        <v>0</v>
      </c>
      <c r="D20" s="464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>
      <selection activeCell="C2" sqref="C2"/>
    </sheetView>
  </sheetViews>
  <sheetFormatPr baseColWidth="10" defaultColWidth="12" defaultRowHeight="12" x14ac:dyDescent="0.2"/>
  <cols>
    <col min="1" max="1" width="4.6640625" style="271" bestFit="1" customWidth="1"/>
    <col min="2" max="2" width="76.6640625" style="236" customWidth="1"/>
    <col min="3" max="3" width="16" style="271" bestFit="1" customWidth="1"/>
    <col min="4" max="16384" width="12" style="271"/>
  </cols>
  <sheetData>
    <row r="1" spans="1:8" x14ac:dyDescent="0.2">
      <c r="A1" s="275" t="s">
        <v>767</v>
      </c>
      <c r="B1" s="276" t="s">
        <v>768</v>
      </c>
      <c r="H1" s="278" t="s">
        <v>343</v>
      </c>
    </row>
    <row r="2" spans="1:8" x14ac:dyDescent="0.2">
      <c r="C2" s="411">
        <f>+Innhold!D2</f>
        <v>44104</v>
      </c>
    </row>
    <row r="3" spans="1:8" x14ac:dyDescent="0.2">
      <c r="A3" s="268"/>
      <c r="B3" s="269"/>
      <c r="C3" s="270" t="s">
        <v>0</v>
      </c>
    </row>
    <row r="4" spans="1:8" x14ac:dyDescent="0.2">
      <c r="A4" s="290">
        <v>1</v>
      </c>
      <c r="B4" s="291" t="s">
        <v>728</v>
      </c>
      <c r="C4" s="286">
        <v>42739.141580000003</v>
      </c>
    </row>
    <row r="5" spans="1:8" x14ac:dyDescent="0.2">
      <c r="A5" s="288">
        <v>2</v>
      </c>
      <c r="B5" s="292" t="s">
        <v>729</v>
      </c>
      <c r="C5" s="287">
        <v>-369.477169</v>
      </c>
    </row>
    <row r="6" spans="1:8" ht="24" x14ac:dyDescent="0.2">
      <c r="A6" s="288">
        <v>3</v>
      </c>
      <c r="B6" s="293" t="s">
        <v>730</v>
      </c>
      <c r="C6" s="288" t="s">
        <v>313</v>
      </c>
    </row>
    <row r="7" spans="1:8" x14ac:dyDescent="0.2">
      <c r="A7" s="288">
        <v>4</v>
      </c>
      <c r="B7" s="293" t="s">
        <v>731</v>
      </c>
      <c r="C7" s="288" t="s">
        <v>313</v>
      </c>
    </row>
    <row r="8" spans="1:8" ht="36" x14ac:dyDescent="0.2">
      <c r="A8" s="288">
        <v>5</v>
      </c>
      <c r="B8" s="293" t="s">
        <v>732</v>
      </c>
      <c r="C8" s="288" t="s">
        <v>313</v>
      </c>
    </row>
    <row r="9" spans="1:8" ht="24" x14ac:dyDescent="0.2">
      <c r="A9" s="288">
        <v>6</v>
      </c>
      <c r="B9" s="293" t="s">
        <v>733</v>
      </c>
      <c r="C9" s="288" t="s">
        <v>313</v>
      </c>
    </row>
    <row r="10" spans="1:8" x14ac:dyDescent="0.2">
      <c r="A10" s="288">
        <v>7</v>
      </c>
      <c r="B10" s="293" t="s">
        <v>734</v>
      </c>
      <c r="C10" s="288" t="s">
        <v>313</v>
      </c>
    </row>
    <row r="11" spans="1:8" x14ac:dyDescent="0.2">
      <c r="A11" s="288">
        <v>8</v>
      </c>
      <c r="B11" s="292" t="s">
        <v>735</v>
      </c>
      <c r="C11" s="287">
        <v>-364.451977</v>
      </c>
    </row>
    <row r="12" spans="1:8" x14ac:dyDescent="0.2">
      <c r="A12" s="288">
        <v>9</v>
      </c>
      <c r="B12" s="292" t="s">
        <v>736</v>
      </c>
      <c r="C12" s="288" t="s">
        <v>313</v>
      </c>
    </row>
    <row r="13" spans="1:8" x14ac:dyDescent="0.2">
      <c r="A13" s="288">
        <v>10</v>
      </c>
      <c r="B13" s="292" t="s">
        <v>737</v>
      </c>
      <c r="C13" s="287">
        <v>961.41686778999997</v>
      </c>
    </row>
    <row r="14" spans="1:8" x14ac:dyDescent="0.2">
      <c r="A14" s="288">
        <v>11</v>
      </c>
      <c r="B14" s="292" t="s">
        <v>738</v>
      </c>
      <c r="C14" s="288" t="s">
        <v>313</v>
      </c>
    </row>
    <row r="15" spans="1:8" x14ac:dyDescent="0.2">
      <c r="A15" s="288">
        <v>12</v>
      </c>
      <c r="B15" s="292" t="s">
        <v>208</v>
      </c>
      <c r="C15" s="287">
        <v>-31.183526160003662</v>
      </c>
    </row>
    <row r="16" spans="1:8" x14ac:dyDescent="0.2">
      <c r="A16" s="294">
        <v>13</v>
      </c>
      <c r="B16" s="295" t="s">
        <v>739</v>
      </c>
      <c r="C16" s="289">
        <v>42935.445775629996</v>
      </c>
    </row>
    <row r="18" spans="3:3" x14ac:dyDescent="0.2">
      <c r="C18" s="272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C6" sqref="C6"/>
    </sheetView>
  </sheetViews>
  <sheetFormatPr baseColWidth="10" defaultColWidth="12" defaultRowHeight="12" x14ac:dyDescent="0.2"/>
  <cols>
    <col min="1" max="1" width="4.33203125" style="271" customWidth="1"/>
    <col min="2" max="2" width="90.1640625" style="236" customWidth="1"/>
    <col min="3" max="3" width="12" style="271"/>
    <col min="4" max="5" width="12.1640625" style="271" bestFit="1" customWidth="1"/>
    <col min="6" max="16384" width="12" style="271"/>
  </cols>
  <sheetData>
    <row r="1" spans="1:6" x14ac:dyDescent="0.2">
      <c r="A1" s="275" t="s">
        <v>769</v>
      </c>
      <c r="B1" s="468" t="s">
        <v>770</v>
      </c>
      <c r="C1" s="468"/>
      <c r="F1" s="278" t="s">
        <v>343</v>
      </c>
    </row>
    <row r="2" spans="1:6" x14ac:dyDescent="0.2">
      <c r="A2" s="275"/>
      <c r="B2" s="296"/>
      <c r="C2" s="296"/>
      <c r="F2" s="278"/>
    </row>
    <row r="3" spans="1:6" x14ac:dyDescent="0.2">
      <c r="C3" s="391">
        <f>+Innhold!D2</f>
        <v>44104</v>
      </c>
      <c r="D3" s="391">
        <f>EOMONTH(C3,-3)</f>
        <v>44012</v>
      </c>
    </row>
    <row r="4" spans="1:6" x14ac:dyDescent="0.2">
      <c r="C4" s="308" t="s">
        <v>0</v>
      </c>
      <c r="D4" s="308" t="s">
        <v>1</v>
      </c>
    </row>
    <row r="5" spans="1:6" s="275" customFormat="1" x14ac:dyDescent="0.2">
      <c r="A5" s="275" t="s">
        <v>740</v>
      </c>
      <c r="B5" s="276"/>
      <c r="C5" s="309" t="s">
        <v>3</v>
      </c>
      <c r="D5" s="309" t="s">
        <v>4</v>
      </c>
      <c r="E5" s="271"/>
    </row>
    <row r="6" spans="1:6" x14ac:dyDescent="0.2">
      <c r="A6" s="290">
        <v>1</v>
      </c>
      <c r="B6" s="297" t="s">
        <v>741</v>
      </c>
      <c r="C6" s="273">
        <v>42186.662213000003</v>
      </c>
      <c r="D6" s="273">
        <v>43169.305193</v>
      </c>
    </row>
    <row r="7" spans="1:6" x14ac:dyDescent="0.2">
      <c r="A7" s="288">
        <v>2</v>
      </c>
      <c r="B7" s="298" t="s">
        <v>742</v>
      </c>
      <c r="C7" s="274">
        <v>-400.66069516000368</v>
      </c>
      <c r="D7" s="274">
        <v>-435.28340948000334</v>
      </c>
    </row>
    <row r="8" spans="1:6" x14ac:dyDescent="0.2">
      <c r="A8" s="288">
        <v>3</v>
      </c>
      <c r="B8" s="298" t="s">
        <v>740</v>
      </c>
      <c r="C8" s="274">
        <v>41786.001517839999</v>
      </c>
      <c r="D8" s="274">
        <v>42734.021783519995</v>
      </c>
    </row>
    <row r="9" spans="1:6" s="275" customFormat="1" x14ac:dyDescent="0.2">
      <c r="A9" s="302" t="s">
        <v>743</v>
      </c>
      <c r="B9" s="299"/>
      <c r="C9" s="274" t="s">
        <v>313</v>
      </c>
      <c r="D9" s="274" t="s">
        <v>313</v>
      </c>
      <c r="E9" s="271"/>
    </row>
    <row r="10" spans="1:6" x14ac:dyDescent="0.2">
      <c r="A10" s="288">
        <v>4</v>
      </c>
      <c r="B10" s="298" t="s">
        <v>744</v>
      </c>
      <c r="C10" s="274">
        <v>159.32558800000001</v>
      </c>
      <c r="D10" s="274">
        <v>156.03820899999999</v>
      </c>
    </row>
    <row r="11" spans="1:6" x14ac:dyDescent="0.2">
      <c r="A11" s="288">
        <v>5</v>
      </c>
      <c r="B11" s="298" t="s">
        <v>91</v>
      </c>
      <c r="C11" s="274">
        <v>28.701803000000002</v>
      </c>
      <c r="D11" s="274">
        <v>31.268270000000001</v>
      </c>
    </row>
    <row r="12" spans="1:6" ht="12" customHeight="1" x14ac:dyDescent="0.2">
      <c r="A12" s="288">
        <v>6</v>
      </c>
      <c r="B12" s="300" t="s">
        <v>745</v>
      </c>
      <c r="C12" s="274" t="s">
        <v>313</v>
      </c>
      <c r="D12" s="274" t="s">
        <v>313</v>
      </c>
    </row>
    <row r="13" spans="1:6" x14ac:dyDescent="0.2">
      <c r="A13" s="288">
        <v>7</v>
      </c>
      <c r="B13" s="300" t="s">
        <v>746</v>
      </c>
      <c r="C13" s="274" t="s">
        <v>313</v>
      </c>
      <c r="D13" s="274" t="s">
        <v>313</v>
      </c>
    </row>
    <row r="14" spans="1:6" x14ac:dyDescent="0.2">
      <c r="A14" s="288">
        <v>8</v>
      </c>
      <c r="B14" s="300" t="s">
        <v>747</v>
      </c>
      <c r="C14" s="274" t="s">
        <v>313</v>
      </c>
      <c r="D14" s="274" t="s">
        <v>313</v>
      </c>
    </row>
    <row r="15" spans="1:6" x14ac:dyDescent="0.2">
      <c r="A15" s="288">
        <v>9</v>
      </c>
      <c r="B15" s="300" t="s">
        <v>748</v>
      </c>
      <c r="C15" s="274" t="s">
        <v>313</v>
      </c>
      <c r="D15" s="274" t="s">
        <v>313</v>
      </c>
    </row>
    <row r="16" spans="1:6" x14ac:dyDescent="0.2">
      <c r="A16" s="288">
        <v>10</v>
      </c>
      <c r="B16" s="300" t="s">
        <v>749</v>
      </c>
      <c r="C16" s="274" t="s">
        <v>313</v>
      </c>
      <c r="D16" s="274" t="s">
        <v>313</v>
      </c>
    </row>
    <row r="17" spans="1:5" x14ac:dyDescent="0.2">
      <c r="A17" s="288">
        <v>11</v>
      </c>
      <c r="B17" s="298" t="s">
        <v>750</v>
      </c>
      <c r="C17" s="274">
        <v>188.02739099999999</v>
      </c>
      <c r="D17" s="274">
        <v>187.306479</v>
      </c>
    </row>
    <row r="18" spans="1:5" s="275" customFormat="1" x14ac:dyDescent="0.2">
      <c r="A18" s="302" t="s">
        <v>751</v>
      </c>
      <c r="B18" s="299"/>
      <c r="C18" s="274" t="s">
        <v>313</v>
      </c>
      <c r="D18" s="274" t="s">
        <v>313</v>
      </c>
      <c r="E18" s="271"/>
    </row>
    <row r="19" spans="1:5" x14ac:dyDescent="0.2">
      <c r="A19" s="288">
        <v>12</v>
      </c>
      <c r="B19" s="300" t="s">
        <v>752</v>
      </c>
      <c r="C19" s="274" t="s">
        <v>313</v>
      </c>
      <c r="D19" s="274" t="s">
        <v>313</v>
      </c>
    </row>
    <row r="20" spans="1:5" x14ac:dyDescent="0.2">
      <c r="A20" s="288">
        <v>13</v>
      </c>
      <c r="B20" s="300" t="s">
        <v>753</v>
      </c>
      <c r="C20" s="274" t="s">
        <v>313</v>
      </c>
      <c r="D20" s="274" t="s">
        <v>313</v>
      </c>
    </row>
    <row r="21" spans="1:5" x14ac:dyDescent="0.2">
      <c r="A21" s="288">
        <v>14</v>
      </c>
      <c r="B21" s="300" t="s">
        <v>754</v>
      </c>
      <c r="C21" s="274" t="s">
        <v>313</v>
      </c>
      <c r="D21" s="274" t="s">
        <v>313</v>
      </c>
    </row>
    <row r="22" spans="1:5" x14ac:dyDescent="0.2">
      <c r="A22" s="288">
        <v>15</v>
      </c>
      <c r="B22" s="300" t="s">
        <v>755</v>
      </c>
      <c r="C22" s="274" t="s">
        <v>313</v>
      </c>
      <c r="D22" s="274" t="s">
        <v>313</v>
      </c>
    </row>
    <row r="23" spans="1:5" x14ac:dyDescent="0.2">
      <c r="A23" s="288">
        <v>16</v>
      </c>
      <c r="B23" s="298" t="s">
        <v>756</v>
      </c>
      <c r="C23" s="274" t="s">
        <v>313</v>
      </c>
      <c r="D23" s="274" t="s">
        <v>313</v>
      </c>
    </row>
    <row r="24" spans="1:5" s="275" customFormat="1" x14ac:dyDescent="0.2">
      <c r="A24" s="302" t="s">
        <v>757</v>
      </c>
      <c r="B24" s="299"/>
      <c r="C24" s="274" t="s">
        <v>313</v>
      </c>
      <c r="D24" s="274" t="s">
        <v>313</v>
      </c>
      <c r="E24" s="271"/>
    </row>
    <row r="25" spans="1:5" x14ac:dyDescent="0.2">
      <c r="A25" s="288">
        <v>17</v>
      </c>
      <c r="B25" s="298" t="s">
        <v>758</v>
      </c>
      <c r="C25" s="274">
        <v>2293.4382036299999</v>
      </c>
      <c r="D25" s="274">
        <v>2404.5948251600003</v>
      </c>
    </row>
    <row r="26" spans="1:5" x14ac:dyDescent="0.2">
      <c r="A26" s="288">
        <v>18</v>
      </c>
      <c r="B26" s="298" t="s">
        <v>759</v>
      </c>
      <c r="C26" s="274">
        <v>-1332.0213358399997</v>
      </c>
      <c r="D26" s="274">
        <v>-1417.3161770400004</v>
      </c>
    </row>
    <row r="27" spans="1:5" x14ac:dyDescent="0.2">
      <c r="A27" s="288">
        <v>19</v>
      </c>
      <c r="B27" s="298" t="s">
        <v>760</v>
      </c>
      <c r="C27" s="274">
        <v>961.41686778999997</v>
      </c>
      <c r="D27" s="274">
        <v>987.27864811999984</v>
      </c>
    </row>
    <row r="28" spans="1:5" s="275" customFormat="1" x14ac:dyDescent="0.2">
      <c r="A28" s="302" t="s">
        <v>761</v>
      </c>
      <c r="B28" s="299"/>
      <c r="C28" s="274" t="s">
        <v>313</v>
      </c>
      <c r="D28" s="274" t="s">
        <v>313</v>
      </c>
      <c r="E28" s="271"/>
    </row>
    <row r="29" spans="1:5" x14ac:dyDescent="0.2">
      <c r="A29" s="288">
        <v>20</v>
      </c>
      <c r="B29" s="298" t="s">
        <v>541</v>
      </c>
      <c r="C29" s="274">
        <v>3649.4507475500004</v>
      </c>
      <c r="D29" s="274">
        <v>3614.7857925900003</v>
      </c>
    </row>
    <row r="30" spans="1:5" x14ac:dyDescent="0.2">
      <c r="A30" s="288">
        <v>21</v>
      </c>
      <c r="B30" s="298" t="s">
        <v>762</v>
      </c>
      <c r="C30" s="274">
        <v>42935.445776629997</v>
      </c>
      <c r="D30" s="274">
        <v>43908.606910640003</v>
      </c>
    </row>
    <row r="31" spans="1:5" s="275" customFormat="1" x14ac:dyDescent="0.2">
      <c r="A31" s="305" t="s">
        <v>763</v>
      </c>
      <c r="B31" s="306"/>
      <c r="C31" s="273" t="s">
        <v>313</v>
      </c>
      <c r="D31" s="273" t="s">
        <v>313</v>
      </c>
      <c r="E31" s="271"/>
    </row>
    <row r="32" spans="1:5" x14ac:dyDescent="0.2">
      <c r="A32" s="303">
        <v>22</v>
      </c>
      <c r="B32" s="301" t="s">
        <v>764</v>
      </c>
      <c r="C32" s="304">
        <v>8.4998552630293558E-2</v>
      </c>
      <c r="D32" s="304">
        <v>8.2325221566390896E-2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C26" sqref="C26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5" t="s">
        <v>814</v>
      </c>
      <c r="B1" s="468" t="s">
        <v>695</v>
      </c>
      <c r="C1" s="468"/>
      <c r="D1" s="376">
        <f>+Innhold!D2</f>
        <v>44104</v>
      </c>
      <c r="F1" s="278" t="s">
        <v>343</v>
      </c>
    </row>
    <row r="3" spans="1:6" x14ac:dyDescent="0.2">
      <c r="C3" s="374" t="s">
        <v>0</v>
      </c>
      <c r="D3" s="374" t="s">
        <v>1</v>
      </c>
    </row>
    <row r="4" spans="1:6" x14ac:dyDescent="0.2">
      <c r="A4" s="472"/>
      <c r="B4" s="473"/>
      <c r="C4" s="469" t="s">
        <v>818</v>
      </c>
      <c r="D4" s="469" t="s">
        <v>819</v>
      </c>
    </row>
    <row r="5" spans="1:6" ht="29.25" customHeight="1" x14ac:dyDescent="0.2">
      <c r="A5" s="474"/>
      <c r="B5" s="475"/>
      <c r="C5" s="470"/>
      <c r="D5" s="470"/>
    </row>
    <row r="6" spans="1:6" ht="15" x14ac:dyDescent="0.25">
      <c r="A6" s="476" t="s">
        <v>820</v>
      </c>
      <c r="B6" s="476"/>
      <c r="C6" s="346"/>
      <c r="D6" s="346"/>
    </row>
    <row r="7" spans="1:6" x14ac:dyDescent="0.2">
      <c r="A7" s="238">
        <v>1</v>
      </c>
      <c r="B7" s="347" t="s">
        <v>821</v>
      </c>
      <c r="C7" s="348"/>
      <c r="D7" s="349">
        <v>9013.6666666666661</v>
      </c>
    </row>
    <row r="8" spans="1:6" ht="15" x14ac:dyDescent="0.25">
      <c r="A8" s="476" t="s">
        <v>822</v>
      </c>
      <c r="B8" s="476"/>
      <c r="C8" s="346"/>
      <c r="D8" s="350"/>
    </row>
    <row r="9" spans="1:6" ht="15" x14ac:dyDescent="0.25">
      <c r="A9" s="351">
        <v>2</v>
      </c>
      <c r="B9" s="352" t="s">
        <v>823</v>
      </c>
      <c r="C9" s="353">
        <v>9526</v>
      </c>
      <c r="D9" s="354">
        <v>654.33333333333326</v>
      </c>
    </row>
    <row r="10" spans="1:6" x14ac:dyDescent="0.2">
      <c r="A10" s="134">
        <v>3</v>
      </c>
      <c r="B10" s="355" t="s">
        <v>824</v>
      </c>
      <c r="C10" s="356">
        <v>6688.666666666667</v>
      </c>
      <c r="D10" s="357">
        <v>334.33333333333331</v>
      </c>
    </row>
    <row r="11" spans="1:6" x14ac:dyDescent="0.2">
      <c r="A11" s="134">
        <v>4</v>
      </c>
      <c r="B11" s="355" t="s">
        <v>825</v>
      </c>
      <c r="C11" s="356">
        <v>2837.3333333333335</v>
      </c>
      <c r="D11" s="357">
        <v>320</v>
      </c>
    </row>
    <row r="12" spans="1:6" ht="15" x14ac:dyDescent="0.25">
      <c r="A12" s="351">
        <v>5</v>
      </c>
      <c r="B12" s="358" t="s">
        <v>826</v>
      </c>
      <c r="C12" s="359">
        <v>2027</v>
      </c>
      <c r="D12" s="354">
        <v>948</v>
      </c>
    </row>
    <row r="13" spans="1:6" x14ac:dyDescent="0.2">
      <c r="A13" s="134">
        <v>6</v>
      </c>
      <c r="B13" s="360" t="s">
        <v>827</v>
      </c>
      <c r="C13" s="356">
        <v>0</v>
      </c>
      <c r="D13" s="357">
        <v>0</v>
      </c>
    </row>
    <row r="14" spans="1:6" x14ac:dyDescent="0.2">
      <c r="A14" s="134">
        <v>7</v>
      </c>
      <c r="B14" s="355" t="s">
        <v>828</v>
      </c>
      <c r="C14" s="356">
        <v>2027</v>
      </c>
      <c r="D14" s="357">
        <v>948</v>
      </c>
    </row>
    <row r="15" spans="1:6" x14ac:dyDescent="0.2">
      <c r="A15" s="134">
        <v>8</v>
      </c>
      <c r="B15" s="355" t="s">
        <v>829</v>
      </c>
      <c r="C15" s="356">
        <v>0</v>
      </c>
      <c r="D15" s="357">
        <v>0</v>
      </c>
    </row>
    <row r="16" spans="1:6" ht="15" x14ac:dyDescent="0.25">
      <c r="A16" s="351">
        <v>9</v>
      </c>
      <c r="B16" s="358" t="s">
        <v>830</v>
      </c>
      <c r="C16" s="361"/>
      <c r="D16" s="354">
        <v>0</v>
      </c>
    </row>
    <row r="17" spans="1:4" ht="15" x14ac:dyDescent="0.25">
      <c r="A17" s="351">
        <v>10</v>
      </c>
      <c r="B17" s="358" t="s">
        <v>831</v>
      </c>
      <c r="C17" s="359">
        <v>1815</v>
      </c>
      <c r="D17" s="359">
        <v>178.66666666666669</v>
      </c>
    </row>
    <row r="18" spans="1:4" x14ac:dyDescent="0.2">
      <c r="A18" s="134">
        <v>11</v>
      </c>
      <c r="B18" s="355" t="s">
        <v>832</v>
      </c>
      <c r="C18" s="356">
        <v>88.666666666666671</v>
      </c>
      <c r="D18" s="357">
        <v>88.666666666666671</v>
      </c>
    </row>
    <row r="19" spans="1:4" x14ac:dyDescent="0.2">
      <c r="A19" s="134">
        <v>12</v>
      </c>
      <c r="B19" s="355" t="s">
        <v>833</v>
      </c>
      <c r="C19" s="356">
        <v>0</v>
      </c>
      <c r="D19" s="357">
        <v>0</v>
      </c>
    </row>
    <row r="20" spans="1:4" x14ac:dyDescent="0.2">
      <c r="A20" s="134">
        <v>13</v>
      </c>
      <c r="B20" s="355" t="s">
        <v>834</v>
      </c>
      <c r="C20" s="356">
        <v>1726.3333333333333</v>
      </c>
      <c r="D20" s="357">
        <v>90</v>
      </c>
    </row>
    <row r="21" spans="1:4" ht="15" x14ac:dyDescent="0.25">
      <c r="A21" s="134">
        <v>14</v>
      </c>
      <c r="B21" s="358" t="s">
        <v>835</v>
      </c>
      <c r="C21" s="359">
        <v>776</v>
      </c>
      <c r="D21" s="354">
        <v>327</v>
      </c>
    </row>
    <row r="22" spans="1:4" ht="15" x14ac:dyDescent="0.25">
      <c r="A22" s="134">
        <v>15</v>
      </c>
      <c r="B22" s="358" t="s">
        <v>836</v>
      </c>
      <c r="C22" s="359">
        <v>0</v>
      </c>
      <c r="D22" s="354">
        <v>0</v>
      </c>
    </row>
    <row r="23" spans="1:4" ht="15" x14ac:dyDescent="0.25">
      <c r="A23" s="351">
        <v>16</v>
      </c>
      <c r="B23" s="362" t="s">
        <v>837</v>
      </c>
      <c r="C23" s="361"/>
      <c r="D23" s="354">
        <v>2108</v>
      </c>
    </row>
    <row r="24" spans="1:4" ht="15" x14ac:dyDescent="0.25">
      <c r="A24" s="476" t="s">
        <v>838</v>
      </c>
      <c r="B24" s="476"/>
      <c r="C24" s="346"/>
      <c r="D24" s="350"/>
    </row>
    <row r="25" spans="1:4" ht="15" x14ac:dyDescent="0.25">
      <c r="A25" s="351">
        <v>17</v>
      </c>
      <c r="B25" s="352" t="s">
        <v>839</v>
      </c>
      <c r="C25" s="353">
        <v>0</v>
      </c>
      <c r="D25" s="363">
        <v>0</v>
      </c>
    </row>
    <row r="26" spans="1:4" ht="15" x14ac:dyDescent="0.25">
      <c r="A26" s="351">
        <v>18</v>
      </c>
      <c r="B26" s="358" t="s">
        <v>840</v>
      </c>
      <c r="C26" s="359">
        <v>144</v>
      </c>
      <c r="D26" s="354">
        <v>93</v>
      </c>
    </row>
    <row r="27" spans="1:4" x14ac:dyDescent="0.2">
      <c r="A27" s="134">
        <v>19</v>
      </c>
      <c r="B27" s="355" t="s">
        <v>841</v>
      </c>
      <c r="C27" s="364">
        <v>42.333333333333336</v>
      </c>
      <c r="D27" s="365">
        <v>42.333333333333336</v>
      </c>
    </row>
    <row r="28" spans="1:4" ht="15" x14ac:dyDescent="0.25">
      <c r="A28" s="351">
        <v>20</v>
      </c>
      <c r="B28" s="358" t="s">
        <v>842</v>
      </c>
      <c r="C28" s="366">
        <v>186.33333333333334</v>
      </c>
      <c r="D28" s="366">
        <v>135.33333333333334</v>
      </c>
    </row>
    <row r="29" spans="1:4" ht="19.5" x14ac:dyDescent="0.2">
      <c r="A29" s="471"/>
      <c r="B29" s="471"/>
      <c r="C29" s="367"/>
      <c r="D29" s="375" t="s">
        <v>843</v>
      </c>
    </row>
    <row r="30" spans="1:4" ht="15" x14ac:dyDescent="0.25">
      <c r="A30" s="351">
        <v>21</v>
      </c>
      <c r="B30" s="358" t="s">
        <v>820</v>
      </c>
      <c r="C30" s="368"/>
      <c r="D30" s="369">
        <v>6714</v>
      </c>
    </row>
    <row r="31" spans="1:4" ht="15" x14ac:dyDescent="0.25">
      <c r="A31" s="351">
        <v>22</v>
      </c>
      <c r="B31" s="358" t="s">
        <v>844</v>
      </c>
      <c r="C31" s="370"/>
      <c r="D31" s="371">
        <v>1972.6666666666667</v>
      </c>
    </row>
    <row r="32" spans="1:4" ht="15" x14ac:dyDescent="0.25">
      <c r="A32" s="372">
        <v>23</v>
      </c>
      <c r="B32" s="362" t="s">
        <v>845</v>
      </c>
      <c r="C32" s="373"/>
      <c r="D32" s="366">
        <v>343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9"/>
  <sheetViews>
    <sheetView workbookViewId="0"/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5" t="s">
        <v>815</v>
      </c>
      <c r="B1" s="468" t="s">
        <v>699</v>
      </c>
      <c r="C1" s="468"/>
      <c r="F1" s="278" t="s">
        <v>343</v>
      </c>
    </row>
    <row r="3" spans="1:7" x14ac:dyDescent="0.2">
      <c r="G3" s="376">
        <v>44012</v>
      </c>
    </row>
    <row r="4" spans="1:7" x14ac:dyDescent="0.2">
      <c r="A4" s="399" t="s">
        <v>870</v>
      </c>
      <c r="B4" s="400"/>
      <c r="C4" s="400"/>
      <c r="D4" s="400"/>
      <c r="E4" s="400"/>
      <c r="F4" s="400"/>
      <c r="G4" s="401"/>
    </row>
    <row r="5" spans="1:7" x14ac:dyDescent="0.2">
      <c r="A5" s="402">
        <v>1</v>
      </c>
      <c r="B5" s="403" t="s">
        <v>871</v>
      </c>
      <c r="C5" s="404">
        <v>3358.1753922500002</v>
      </c>
      <c r="D5" s="404">
        <v>0</v>
      </c>
      <c r="E5" s="404">
        <v>0</v>
      </c>
      <c r="F5" s="404">
        <v>600</v>
      </c>
      <c r="G5" s="404">
        <v>3958.1753922500002</v>
      </c>
    </row>
    <row r="6" spans="1:7" x14ac:dyDescent="0.2">
      <c r="A6" s="402">
        <v>2</v>
      </c>
      <c r="B6" s="405" t="s">
        <v>872</v>
      </c>
      <c r="C6" s="404">
        <v>3358.1753922500002</v>
      </c>
      <c r="D6" s="404">
        <v>0</v>
      </c>
      <c r="E6" s="404">
        <v>0</v>
      </c>
      <c r="F6" s="404">
        <v>600</v>
      </c>
      <c r="G6" s="404">
        <v>3958.1753922500002</v>
      </c>
    </row>
    <row r="7" spans="1:7" x14ac:dyDescent="0.2">
      <c r="A7" s="402">
        <v>3</v>
      </c>
      <c r="B7" s="406" t="s">
        <v>873</v>
      </c>
      <c r="C7" s="404">
        <v>0</v>
      </c>
      <c r="D7" s="404">
        <v>0</v>
      </c>
      <c r="E7" s="404">
        <v>0</v>
      </c>
      <c r="F7" s="404">
        <v>0</v>
      </c>
      <c r="G7" s="404">
        <v>0</v>
      </c>
    </row>
    <row r="8" spans="1:7" x14ac:dyDescent="0.2">
      <c r="A8" s="402">
        <v>4</v>
      </c>
      <c r="B8" s="403" t="s">
        <v>874</v>
      </c>
      <c r="C8" s="404">
        <v>10822.740540000001</v>
      </c>
      <c r="D8" s="404">
        <v>0</v>
      </c>
      <c r="E8" s="404">
        <v>0</v>
      </c>
      <c r="F8" s="404">
        <v>0</v>
      </c>
      <c r="G8" s="404">
        <v>10079.03568495</v>
      </c>
    </row>
    <row r="9" spans="1:7" x14ac:dyDescent="0.2">
      <c r="A9" s="402">
        <v>5</v>
      </c>
      <c r="B9" s="406" t="s">
        <v>875</v>
      </c>
      <c r="C9" s="404">
        <v>6771.3839790000002</v>
      </c>
      <c r="D9" s="404">
        <v>0</v>
      </c>
      <c r="E9" s="404">
        <v>0</v>
      </c>
      <c r="F9" s="404">
        <v>0</v>
      </c>
      <c r="G9" s="404">
        <v>6432.8147800500001</v>
      </c>
    </row>
    <row r="10" spans="1:7" x14ac:dyDescent="0.2">
      <c r="A10" s="402">
        <v>6</v>
      </c>
      <c r="B10" s="406" t="s">
        <v>876</v>
      </c>
      <c r="C10" s="404">
        <v>4051.3565610000001</v>
      </c>
      <c r="D10" s="404">
        <v>0</v>
      </c>
      <c r="E10" s="404">
        <v>0</v>
      </c>
      <c r="F10" s="404">
        <v>0</v>
      </c>
      <c r="G10" s="404">
        <v>3646.2209049000003</v>
      </c>
    </row>
    <row r="11" spans="1:7" x14ac:dyDescent="0.2">
      <c r="A11" s="402">
        <v>7</v>
      </c>
      <c r="B11" s="403" t="s">
        <v>877</v>
      </c>
      <c r="C11" s="404">
        <v>0</v>
      </c>
      <c r="D11" s="404">
        <v>5225.2427202299996</v>
      </c>
      <c r="E11" s="404">
        <v>3055.47434823</v>
      </c>
      <c r="F11" s="404">
        <v>18446.749644920001</v>
      </c>
      <c r="G11" s="404">
        <v>21644.498937035005</v>
      </c>
    </row>
    <row r="12" spans="1:7" x14ac:dyDescent="0.2">
      <c r="A12" s="402">
        <v>8</v>
      </c>
      <c r="B12" s="406" t="s">
        <v>878</v>
      </c>
      <c r="C12" s="404">
        <v>0</v>
      </c>
      <c r="D12" s="404">
        <v>3863.9584890000001</v>
      </c>
      <c r="E12" s="404">
        <v>164.78228899999999</v>
      </c>
      <c r="F12" s="404">
        <v>0</v>
      </c>
      <c r="G12" s="404">
        <v>1752.4032625</v>
      </c>
    </row>
    <row r="13" spans="1:7" x14ac:dyDescent="0.2">
      <c r="A13" s="402">
        <v>9</v>
      </c>
      <c r="B13" s="406" t="s">
        <v>879</v>
      </c>
      <c r="C13" s="404">
        <v>0</v>
      </c>
      <c r="D13" s="404">
        <v>1361.2842312299997</v>
      </c>
      <c r="E13" s="404">
        <v>2890.6920592299998</v>
      </c>
      <c r="F13" s="404">
        <v>18446.749644920001</v>
      </c>
      <c r="G13" s="404">
        <v>19892.095674535005</v>
      </c>
    </row>
    <row r="14" spans="1:7" x14ac:dyDescent="0.2">
      <c r="A14" s="402">
        <v>10</v>
      </c>
      <c r="B14" s="403" t="s">
        <v>880</v>
      </c>
      <c r="C14" s="404">
        <v>0</v>
      </c>
      <c r="D14" s="404">
        <v>0</v>
      </c>
      <c r="E14" s="404">
        <v>0</v>
      </c>
      <c r="F14" s="404">
        <v>0</v>
      </c>
      <c r="G14" s="404">
        <v>0</v>
      </c>
    </row>
    <row r="15" spans="1:7" x14ac:dyDescent="0.2">
      <c r="A15" s="402">
        <v>11</v>
      </c>
      <c r="B15" s="403" t="s">
        <v>42</v>
      </c>
      <c r="C15" s="404">
        <v>1561.8524151299973</v>
      </c>
      <c r="D15" s="404">
        <v>13.596288600000008</v>
      </c>
      <c r="E15" s="404">
        <v>300</v>
      </c>
      <c r="F15" s="404">
        <v>300</v>
      </c>
      <c r="G15" s="404">
        <v>450</v>
      </c>
    </row>
    <row r="16" spans="1:7" x14ac:dyDescent="0.2">
      <c r="A16" s="402">
        <v>12</v>
      </c>
      <c r="B16" s="406" t="s">
        <v>881</v>
      </c>
      <c r="C16" s="407"/>
      <c r="D16" s="404">
        <v>13.596288600000008</v>
      </c>
      <c r="E16" s="404"/>
      <c r="F16" s="404"/>
      <c r="G16" s="407"/>
    </row>
    <row r="17" spans="1:7" x14ac:dyDescent="0.2">
      <c r="A17" s="402">
        <v>13</v>
      </c>
      <c r="B17" s="406" t="s">
        <v>882</v>
      </c>
      <c r="C17" s="404">
        <v>1561.8524151299973</v>
      </c>
      <c r="D17" s="404">
        <v>0</v>
      </c>
      <c r="E17" s="404">
        <v>300</v>
      </c>
      <c r="F17" s="404">
        <v>300</v>
      </c>
      <c r="G17" s="404">
        <v>450</v>
      </c>
    </row>
    <row r="18" spans="1:7" x14ac:dyDescent="0.2">
      <c r="A18" s="402">
        <v>14</v>
      </c>
      <c r="B18" s="403" t="s">
        <v>883</v>
      </c>
      <c r="C18" s="407"/>
      <c r="D18" s="407"/>
      <c r="E18" s="407"/>
      <c r="F18" s="407"/>
      <c r="G18" s="404">
        <v>36131.71001423501</v>
      </c>
    </row>
    <row r="19" spans="1:7" x14ac:dyDescent="0.2">
      <c r="A19" s="399" t="s">
        <v>884</v>
      </c>
      <c r="B19" s="400"/>
      <c r="C19" s="400"/>
      <c r="D19" s="400"/>
      <c r="E19" s="400"/>
      <c r="F19" s="400"/>
      <c r="G19" s="401"/>
    </row>
    <row r="20" spans="1:7" x14ac:dyDescent="0.2">
      <c r="A20" s="402">
        <v>15</v>
      </c>
      <c r="B20" s="403" t="s">
        <v>885</v>
      </c>
      <c r="C20" s="407"/>
      <c r="D20" s="407"/>
      <c r="E20" s="407"/>
      <c r="F20" s="407"/>
      <c r="G20" s="404">
        <v>1410.3252794629998</v>
      </c>
    </row>
    <row r="21" spans="1:7" x14ac:dyDescent="0.2">
      <c r="A21" s="402">
        <v>16</v>
      </c>
      <c r="B21" s="403" t="s">
        <v>886</v>
      </c>
      <c r="C21" s="404">
        <v>8.1562439999999992</v>
      </c>
      <c r="D21" s="404">
        <v>0</v>
      </c>
      <c r="E21" s="404">
        <v>0</v>
      </c>
      <c r="F21" s="404">
        <v>0</v>
      </c>
      <c r="G21" s="404">
        <v>8.1562439999999992</v>
      </c>
    </row>
    <row r="22" spans="1:7" x14ac:dyDescent="0.2">
      <c r="A22" s="402">
        <v>17</v>
      </c>
      <c r="B22" s="403" t="s">
        <v>887</v>
      </c>
      <c r="C22" s="404">
        <v>0</v>
      </c>
      <c r="D22" s="404">
        <v>2.0999999999999999E-5</v>
      </c>
      <c r="E22" s="404">
        <v>0</v>
      </c>
      <c r="F22" s="404">
        <v>0</v>
      </c>
      <c r="G22" s="404">
        <v>3.1499999999999999E-6</v>
      </c>
    </row>
    <row r="23" spans="1:7" x14ac:dyDescent="0.2">
      <c r="A23" s="402">
        <v>18</v>
      </c>
      <c r="B23" s="405" t="s">
        <v>888</v>
      </c>
      <c r="C23" s="404">
        <v>0</v>
      </c>
      <c r="D23" s="404">
        <v>0</v>
      </c>
      <c r="E23" s="404">
        <v>0</v>
      </c>
      <c r="F23" s="404">
        <v>0</v>
      </c>
      <c r="G23" s="404">
        <v>0</v>
      </c>
    </row>
    <row r="24" spans="1:7" x14ac:dyDescent="0.2">
      <c r="A24" s="402">
        <v>19</v>
      </c>
      <c r="B24" s="405" t="s">
        <v>889</v>
      </c>
      <c r="C24" s="404">
        <v>0</v>
      </c>
      <c r="D24" s="404">
        <v>2.0999999999999999E-5</v>
      </c>
      <c r="E24" s="404">
        <v>0</v>
      </c>
      <c r="F24" s="404">
        <v>0</v>
      </c>
      <c r="G24" s="404">
        <v>3.1499999999999999E-6</v>
      </c>
    </row>
    <row r="25" spans="1:7" x14ac:dyDescent="0.2">
      <c r="A25" s="402">
        <v>20</v>
      </c>
      <c r="B25" s="405" t="s">
        <v>890</v>
      </c>
      <c r="C25" s="404">
        <v>0</v>
      </c>
      <c r="D25" s="404">
        <v>143.14049800000001</v>
      </c>
      <c r="E25" s="404">
        <v>549.42881608961386</v>
      </c>
      <c r="F25" s="404">
        <v>7181.7407519103872</v>
      </c>
      <c r="G25" s="404">
        <v>6473.3430781186353</v>
      </c>
    </row>
    <row r="26" spans="1:7" x14ac:dyDescent="0.2">
      <c r="A26" s="402">
        <v>21</v>
      </c>
      <c r="B26" s="408" t="s">
        <v>891</v>
      </c>
      <c r="C26" s="404">
        <v>0</v>
      </c>
      <c r="D26" s="404">
        <v>9.6511673064321872</v>
      </c>
      <c r="E26" s="404">
        <v>37.044927893542912</v>
      </c>
      <c r="F26" s="404">
        <v>484.22481769002394</v>
      </c>
      <c r="G26" s="404">
        <v>338.0941790985031</v>
      </c>
    </row>
    <row r="27" spans="1:7" x14ac:dyDescent="0.2">
      <c r="A27" s="402">
        <v>22</v>
      </c>
      <c r="B27" s="405" t="s">
        <v>892</v>
      </c>
      <c r="C27" s="404">
        <v>0</v>
      </c>
      <c r="D27" s="404">
        <v>63.589579999999998</v>
      </c>
      <c r="E27" s="404">
        <v>119.787121</v>
      </c>
      <c r="F27" s="404">
        <v>24210.906994000001</v>
      </c>
      <c r="G27" s="404">
        <v>21272.927118650001</v>
      </c>
    </row>
    <row r="28" spans="1:7" x14ac:dyDescent="0.2">
      <c r="A28" s="402">
        <v>23</v>
      </c>
      <c r="B28" s="408" t="s">
        <v>891</v>
      </c>
      <c r="C28" s="404">
        <v>0</v>
      </c>
      <c r="D28" s="404">
        <v>63.589579999999998</v>
      </c>
      <c r="E28" s="404">
        <v>119.787121</v>
      </c>
      <c r="F28" s="404">
        <v>23781.967846420201</v>
      </c>
      <c r="G28" s="404">
        <v>20994.116669223131</v>
      </c>
    </row>
    <row r="29" spans="1:7" x14ac:dyDescent="0.2">
      <c r="A29" s="402">
        <v>24</v>
      </c>
      <c r="B29" s="405" t="s">
        <v>893</v>
      </c>
      <c r="C29" s="404">
        <v>35.351452999999999</v>
      </c>
      <c r="D29" s="404">
        <v>0</v>
      </c>
      <c r="E29" s="404">
        <v>20.130600000000001</v>
      </c>
      <c r="F29" s="404">
        <v>117.35936401000001</v>
      </c>
      <c r="G29" s="404">
        <v>145.1722124085</v>
      </c>
    </row>
    <row r="30" spans="1:7" x14ac:dyDescent="0.2">
      <c r="A30" s="402">
        <v>25</v>
      </c>
      <c r="B30" s="403" t="s">
        <v>894</v>
      </c>
      <c r="C30" s="404">
        <v>0</v>
      </c>
      <c r="D30" s="404">
        <v>0</v>
      </c>
      <c r="E30" s="404">
        <v>0</v>
      </c>
      <c r="F30" s="404">
        <v>0</v>
      </c>
      <c r="G30" s="404">
        <v>0</v>
      </c>
    </row>
    <row r="31" spans="1:7" x14ac:dyDescent="0.2">
      <c r="A31" s="402">
        <v>26</v>
      </c>
      <c r="B31" s="403" t="s">
        <v>37</v>
      </c>
      <c r="C31" s="404">
        <v>1013.1898487700043</v>
      </c>
      <c r="D31" s="404">
        <v>560.72935196000003</v>
      </c>
      <c r="E31" s="404">
        <v>0</v>
      </c>
      <c r="F31" s="404">
        <v>0</v>
      </c>
      <c r="G31" s="404">
        <v>1536.4031180340044</v>
      </c>
    </row>
    <row r="32" spans="1:7" x14ac:dyDescent="0.2">
      <c r="A32" s="402">
        <v>27</v>
      </c>
      <c r="B32" s="405" t="s">
        <v>895</v>
      </c>
      <c r="C32" s="404">
        <v>0</v>
      </c>
      <c r="D32" s="407"/>
      <c r="E32" s="407"/>
      <c r="F32" s="407"/>
      <c r="G32" s="404">
        <v>0</v>
      </c>
    </row>
    <row r="33" spans="1:7" x14ac:dyDescent="0.2">
      <c r="A33" s="402">
        <v>28</v>
      </c>
      <c r="B33" s="405" t="s">
        <v>896</v>
      </c>
      <c r="C33" s="407"/>
      <c r="D33" s="404">
        <v>0</v>
      </c>
      <c r="E33" s="404"/>
      <c r="F33" s="404"/>
      <c r="G33" s="404">
        <v>0</v>
      </c>
    </row>
    <row r="34" spans="1:7" x14ac:dyDescent="0.2">
      <c r="A34" s="402">
        <v>29</v>
      </c>
      <c r="B34" s="405" t="s">
        <v>897</v>
      </c>
      <c r="C34" s="407"/>
      <c r="D34" s="404">
        <v>530.82960934000005</v>
      </c>
      <c r="E34" s="404"/>
      <c r="F34" s="404"/>
      <c r="G34" s="404">
        <v>517.23332074000007</v>
      </c>
    </row>
    <row r="35" spans="1:7" x14ac:dyDescent="0.2">
      <c r="A35" s="402">
        <v>30</v>
      </c>
      <c r="B35" s="405" t="s">
        <v>898</v>
      </c>
      <c r="C35" s="407"/>
      <c r="D35" s="404">
        <v>29.899742620000008</v>
      </c>
      <c r="E35" s="404"/>
      <c r="F35" s="404"/>
      <c r="G35" s="404">
        <v>5.9799485240000019</v>
      </c>
    </row>
    <row r="36" spans="1:7" x14ac:dyDescent="0.2">
      <c r="A36" s="402">
        <v>31</v>
      </c>
      <c r="B36" s="405" t="s">
        <v>37</v>
      </c>
      <c r="C36" s="404">
        <v>1013.1898487700043</v>
      </c>
      <c r="D36" s="404">
        <v>0</v>
      </c>
      <c r="E36" s="404">
        <v>0</v>
      </c>
      <c r="F36" s="404">
        <v>0</v>
      </c>
      <c r="G36" s="404">
        <v>1013.1898487700043</v>
      </c>
    </row>
    <row r="37" spans="1:7" x14ac:dyDescent="0.2">
      <c r="A37" s="402">
        <v>32</v>
      </c>
      <c r="B37" s="403" t="s">
        <v>73</v>
      </c>
      <c r="C37" s="407"/>
      <c r="D37" s="404">
        <v>2404.5948251599998</v>
      </c>
      <c r="E37" s="404">
        <v>0</v>
      </c>
      <c r="F37" s="404">
        <v>0</v>
      </c>
      <c r="G37" s="404">
        <v>120.22974125799999</v>
      </c>
    </row>
    <row r="38" spans="1:7" x14ac:dyDescent="0.2">
      <c r="A38" s="402">
        <v>33</v>
      </c>
      <c r="B38" s="403" t="s">
        <v>899</v>
      </c>
      <c r="C38" s="407"/>
      <c r="D38" s="407"/>
      <c r="E38" s="407"/>
      <c r="F38" s="407"/>
      <c r="G38" s="404">
        <v>30966.556795082142</v>
      </c>
    </row>
    <row r="39" spans="1:7" x14ac:dyDescent="0.2">
      <c r="A39" s="402">
        <v>34</v>
      </c>
      <c r="B39" s="403" t="s">
        <v>900</v>
      </c>
      <c r="C39" s="407"/>
      <c r="D39" s="407"/>
      <c r="E39" s="407"/>
      <c r="F39" s="407"/>
      <c r="G39" s="404">
        <v>116.6797789413034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>
      <selection activeCell="C3" sqref="C3"/>
    </sheetView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718</v>
      </c>
      <c r="B1" s="67" t="s">
        <v>356</v>
      </c>
    </row>
    <row r="2" spans="1:7" x14ac:dyDescent="0.15">
      <c r="G2" s="137" t="s">
        <v>343</v>
      </c>
    </row>
    <row r="3" spans="1:7" x14ac:dyDescent="0.15">
      <c r="C3" s="392">
        <f>+Innhold!D2</f>
        <v>44104</v>
      </c>
      <c r="D3" s="392">
        <f>EOMONTH(C3,-3)</f>
        <v>44012</v>
      </c>
      <c r="E3" s="392">
        <f>+C3</f>
        <v>44104</v>
      </c>
    </row>
    <row r="4" spans="1:7" x14ac:dyDescent="0.15">
      <c r="A4" s="477"/>
      <c r="B4" s="478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79"/>
      <c r="B5" s="480"/>
      <c r="C5" s="481" t="s">
        <v>11</v>
      </c>
      <c r="D5" s="481"/>
      <c r="E5" s="481" t="s">
        <v>12</v>
      </c>
    </row>
    <row r="6" spans="1:7" ht="12.75" customHeight="1" x14ac:dyDescent="0.15">
      <c r="A6" s="479"/>
      <c r="B6" s="480"/>
      <c r="C6" s="481"/>
      <c r="D6" s="481"/>
      <c r="E6" s="481"/>
    </row>
    <row r="7" spans="1:7" x14ac:dyDescent="0.15">
      <c r="A7" s="479"/>
      <c r="B7" s="480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16811.584191889997</v>
      </c>
      <c r="D8" s="55">
        <v>17149.222972539999</v>
      </c>
      <c r="E8" s="54">
        <v>1344.9267353511998</v>
      </c>
    </row>
    <row r="9" spans="1:7" ht="12" customHeight="1" x14ac:dyDescent="0.15">
      <c r="A9" s="61">
        <v>2</v>
      </c>
      <c r="B9" s="49" t="s">
        <v>15</v>
      </c>
      <c r="C9" s="54">
        <v>16811.584191889997</v>
      </c>
      <c r="D9" s="55">
        <v>17149.222972539999</v>
      </c>
      <c r="E9" s="54">
        <v>1344.9267353511998</v>
      </c>
    </row>
    <row r="10" spans="1:7" ht="12" customHeight="1" x14ac:dyDescent="0.15">
      <c r="A10" s="61">
        <v>3</v>
      </c>
      <c r="B10" s="49" t="s">
        <v>100</v>
      </c>
      <c r="C10" s="54" t="s">
        <v>313</v>
      </c>
      <c r="D10" s="55" t="s">
        <v>313</v>
      </c>
      <c r="E10" s="54" t="s">
        <v>313</v>
      </c>
    </row>
    <row r="11" spans="1:7" ht="12" customHeight="1" x14ac:dyDescent="0.15">
      <c r="A11" s="61">
        <v>4</v>
      </c>
      <c r="B11" s="49" t="s">
        <v>99</v>
      </c>
      <c r="C11" s="54" t="s">
        <v>313</v>
      </c>
      <c r="D11" s="55" t="s">
        <v>313</v>
      </c>
      <c r="E11" s="54" t="s">
        <v>313</v>
      </c>
    </row>
    <row r="12" spans="1:7" ht="12" customHeight="1" x14ac:dyDescent="0.15">
      <c r="A12" s="61">
        <v>5</v>
      </c>
      <c r="B12" s="49" t="s">
        <v>102</v>
      </c>
      <c r="C12" s="54" t="s">
        <v>313</v>
      </c>
      <c r="D12" s="55" t="s">
        <v>313</v>
      </c>
      <c r="E12" s="54" t="s">
        <v>313</v>
      </c>
    </row>
    <row r="13" spans="1:7" ht="12" customHeight="1" x14ac:dyDescent="0.15">
      <c r="A13" s="61">
        <v>6</v>
      </c>
      <c r="B13" s="48" t="s">
        <v>16</v>
      </c>
      <c r="C13" s="54">
        <v>108.41535353</v>
      </c>
      <c r="D13" s="55">
        <v>112.8230353</v>
      </c>
      <c r="E13" s="54">
        <v>8.6732282824000002</v>
      </c>
    </row>
    <row r="14" spans="1:7" ht="12" customHeight="1" x14ac:dyDescent="0.15">
      <c r="A14" s="61">
        <v>7</v>
      </c>
      <c r="B14" s="50" t="s">
        <v>130</v>
      </c>
      <c r="C14" s="54">
        <v>49.024143100000003</v>
      </c>
      <c r="D14" s="55">
        <v>49.206272299999995</v>
      </c>
      <c r="E14" s="54">
        <v>3.9219314480000005</v>
      </c>
    </row>
    <row r="15" spans="1:7" ht="12" customHeight="1" x14ac:dyDescent="0.15">
      <c r="A15" s="61">
        <v>8</v>
      </c>
      <c r="B15" s="50" t="s">
        <v>17</v>
      </c>
      <c r="C15" s="54" t="s">
        <v>313</v>
      </c>
      <c r="D15" s="55" t="s">
        <v>313</v>
      </c>
      <c r="E15" s="54" t="s">
        <v>313</v>
      </c>
    </row>
    <row r="16" spans="1:7" ht="12" customHeight="1" x14ac:dyDescent="0.15">
      <c r="A16" s="243">
        <v>9</v>
      </c>
      <c r="B16" s="244" t="s">
        <v>707</v>
      </c>
      <c r="C16" s="245" t="s">
        <v>313</v>
      </c>
      <c r="D16" s="246" t="s">
        <v>313</v>
      </c>
      <c r="E16" s="245" t="s">
        <v>313</v>
      </c>
    </row>
    <row r="17" spans="1:5" ht="12" customHeight="1" x14ac:dyDescent="0.15">
      <c r="A17" s="61">
        <v>10</v>
      </c>
      <c r="B17" s="50" t="s">
        <v>708</v>
      </c>
      <c r="C17" s="54">
        <v>59.391210430000001</v>
      </c>
      <c r="D17" s="55">
        <v>63.616762999999999</v>
      </c>
      <c r="E17" s="54">
        <v>4.7512968343999997</v>
      </c>
    </row>
    <row r="18" spans="1:5" ht="12" customHeight="1" x14ac:dyDescent="0.15">
      <c r="A18" s="232">
        <v>11</v>
      </c>
      <c r="B18" s="50" t="s">
        <v>709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710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711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712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313</v>
      </c>
      <c r="D22" s="55" t="s">
        <v>313</v>
      </c>
      <c r="E22" s="54" t="s">
        <v>313</v>
      </c>
    </row>
    <row r="23" spans="1:5" ht="12" customHeight="1" x14ac:dyDescent="0.15">
      <c r="A23" s="61">
        <v>16</v>
      </c>
      <c r="B23" s="51" t="s">
        <v>22</v>
      </c>
      <c r="C23" s="54" t="s">
        <v>313</v>
      </c>
      <c r="D23" s="55" t="s">
        <v>313</v>
      </c>
      <c r="E23" s="54" t="s">
        <v>313</v>
      </c>
    </row>
    <row r="24" spans="1:5" ht="12" customHeight="1" x14ac:dyDescent="0.15">
      <c r="A24" s="61">
        <v>17</v>
      </c>
      <c r="B24" s="50" t="s">
        <v>14</v>
      </c>
      <c r="C24" s="54" t="s">
        <v>313</v>
      </c>
      <c r="D24" s="55" t="s">
        <v>313</v>
      </c>
      <c r="E24" s="54" t="s">
        <v>313</v>
      </c>
    </row>
    <row r="25" spans="1:5" ht="12" customHeight="1" x14ac:dyDescent="0.15">
      <c r="A25" s="61">
        <v>18</v>
      </c>
      <c r="B25" s="50" t="s">
        <v>128</v>
      </c>
      <c r="C25" s="54" t="s">
        <v>313</v>
      </c>
      <c r="D25" s="55" t="s">
        <v>313</v>
      </c>
      <c r="E25" s="54" t="s">
        <v>313</v>
      </c>
    </row>
    <row r="26" spans="1:5" ht="12" customHeight="1" x14ac:dyDescent="0.15">
      <c r="A26" s="61">
        <v>19</v>
      </c>
      <c r="B26" s="50" t="s">
        <v>23</v>
      </c>
      <c r="C26" s="54" t="s">
        <v>313</v>
      </c>
      <c r="D26" s="55" t="s">
        <v>313</v>
      </c>
      <c r="E26" s="54" t="s">
        <v>313</v>
      </c>
    </row>
    <row r="27" spans="1:5" ht="12" customHeight="1" x14ac:dyDescent="0.15">
      <c r="A27" s="61">
        <v>20</v>
      </c>
      <c r="B27" s="51" t="s">
        <v>20</v>
      </c>
      <c r="C27" s="54" t="s">
        <v>313</v>
      </c>
      <c r="D27" s="55" t="s">
        <v>313</v>
      </c>
      <c r="E27" s="54" t="s">
        <v>313</v>
      </c>
    </row>
    <row r="28" spans="1:5" ht="12" customHeight="1" x14ac:dyDescent="0.15">
      <c r="A28" s="61">
        <v>21</v>
      </c>
      <c r="B28" s="50" t="s">
        <v>15</v>
      </c>
      <c r="C28" s="54" t="s">
        <v>313</v>
      </c>
      <c r="D28" s="55" t="s">
        <v>313</v>
      </c>
      <c r="E28" s="54" t="s">
        <v>313</v>
      </c>
    </row>
    <row r="29" spans="1:5" ht="12" customHeight="1" x14ac:dyDescent="0.15">
      <c r="A29" s="61">
        <v>22</v>
      </c>
      <c r="B29" s="50" t="s">
        <v>101</v>
      </c>
      <c r="C29" s="54" t="s">
        <v>313</v>
      </c>
      <c r="D29" s="55" t="s">
        <v>313</v>
      </c>
      <c r="E29" s="54" t="s">
        <v>313</v>
      </c>
    </row>
    <row r="30" spans="1:5" ht="12" customHeight="1" x14ac:dyDescent="0.15">
      <c r="A30" s="61">
        <v>23</v>
      </c>
      <c r="B30" s="51" t="s">
        <v>713</v>
      </c>
      <c r="C30" s="54" t="s">
        <v>313</v>
      </c>
      <c r="D30" s="55" t="s">
        <v>313</v>
      </c>
      <c r="E30" s="54" t="s">
        <v>313</v>
      </c>
    </row>
    <row r="31" spans="1:5" ht="12" customHeight="1" x14ac:dyDescent="0.15">
      <c r="A31" s="61">
        <v>24</v>
      </c>
      <c r="B31" s="51" t="s">
        <v>19</v>
      </c>
      <c r="C31" s="54">
        <v>1363.110625</v>
      </c>
      <c r="D31" s="55">
        <v>1363.110625</v>
      </c>
      <c r="E31" s="54">
        <v>109.04885</v>
      </c>
    </row>
    <row r="32" spans="1:5" ht="12" customHeight="1" x14ac:dyDescent="0.15">
      <c r="A32" s="61">
        <v>25</v>
      </c>
      <c r="B32" s="51" t="s">
        <v>18</v>
      </c>
      <c r="C32" s="54">
        <v>534.87224994999997</v>
      </c>
      <c r="D32" s="55">
        <v>451.24649373</v>
      </c>
      <c r="E32" s="54">
        <v>42.789779996</v>
      </c>
    </row>
    <row r="33" spans="1:5" ht="12" customHeight="1" x14ac:dyDescent="0.15">
      <c r="A33" s="61">
        <v>26</v>
      </c>
      <c r="B33" s="51" t="s">
        <v>714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715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716</v>
      </c>
      <c r="C35" s="54" t="s">
        <v>313</v>
      </c>
      <c r="D35" s="55" t="s">
        <v>313</v>
      </c>
      <c r="E35" s="54" t="s">
        <v>313</v>
      </c>
    </row>
    <row r="36" spans="1:5" ht="12" customHeight="1" x14ac:dyDescent="0.15">
      <c r="A36" s="61">
        <v>29</v>
      </c>
      <c r="B36" s="52" t="s">
        <v>717</v>
      </c>
      <c r="C36" s="56">
        <v>18817.982420369997</v>
      </c>
      <c r="D36" s="219">
        <v>19076.40312657</v>
      </c>
      <c r="E36" s="56">
        <v>1505.4385936295998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4"/>
  <sheetViews>
    <sheetView workbookViewId="0">
      <selection activeCell="C3" sqref="C3"/>
    </sheetView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720</v>
      </c>
      <c r="B1" s="67" t="s">
        <v>355</v>
      </c>
    </row>
    <row r="2" spans="1:9" x14ac:dyDescent="0.15">
      <c r="H2" s="137" t="s">
        <v>343</v>
      </c>
    </row>
    <row r="3" spans="1:9" x14ac:dyDescent="0.15">
      <c r="C3" s="186">
        <v>44104</v>
      </c>
    </row>
    <row r="4" spans="1:9" x14ac:dyDescent="0.15">
      <c r="B4" s="477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79"/>
      <c r="C5" s="482" t="s">
        <v>47</v>
      </c>
      <c r="D5" s="482" t="s">
        <v>48</v>
      </c>
      <c r="E5" s="482" t="s">
        <v>54</v>
      </c>
      <c r="F5" s="482"/>
      <c r="G5" s="482"/>
      <c r="H5" s="482"/>
      <c r="I5" s="482"/>
    </row>
    <row r="6" spans="1:9" ht="42" x14ac:dyDescent="0.15">
      <c r="B6" s="479"/>
      <c r="C6" s="482"/>
      <c r="D6" s="482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440.998313</v>
      </c>
      <c r="D8" s="71">
        <v>440.998313</v>
      </c>
      <c r="E8" s="220">
        <v>440.998313</v>
      </c>
      <c r="F8" s="220" t="s">
        <v>313</v>
      </c>
      <c r="G8" s="220" t="s">
        <v>313</v>
      </c>
      <c r="H8" s="220" t="s">
        <v>313</v>
      </c>
      <c r="I8" s="220" t="s">
        <v>313</v>
      </c>
    </row>
    <row r="9" spans="1:9" ht="10.5" customHeight="1" x14ac:dyDescent="0.15">
      <c r="B9" s="70" t="s">
        <v>29</v>
      </c>
      <c r="C9" s="220">
        <v>12.263144</v>
      </c>
      <c r="D9" s="71">
        <v>12.263144</v>
      </c>
      <c r="E9" s="220">
        <v>12.263144</v>
      </c>
      <c r="F9" s="220" t="s">
        <v>313</v>
      </c>
      <c r="G9" s="220" t="s">
        <v>313</v>
      </c>
      <c r="H9" s="220" t="s">
        <v>313</v>
      </c>
      <c r="I9" s="220" t="s">
        <v>313</v>
      </c>
    </row>
    <row r="10" spans="1:9" ht="10.5" customHeight="1" x14ac:dyDescent="0.15">
      <c r="B10" s="70" t="s">
        <v>30</v>
      </c>
      <c r="C10" s="220">
        <v>31366.335529</v>
      </c>
      <c r="D10" s="71">
        <v>31366.335529</v>
      </c>
      <c r="E10" s="220">
        <v>31366.335529</v>
      </c>
      <c r="F10" s="220" t="s">
        <v>313</v>
      </c>
      <c r="G10" s="220" t="s">
        <v>313</v>
      </c>
      <c r="H10" s="220" t="s">
        <v>313</v>
      </c>
      <c r="I10" s="220" t="s">
        <v>313</v>
      </c>
    </row>
    <row r="11" spans="1:9" ht="10.5" customHeight="1" x14ac:dyDescent="0.15">
      <c r="B11" s="70" t="s">
        <v>31</v>
      </c>
      <c r="C11" s="220">
        <v>9316.0243069999997</v>
      </c>
      <c r="D11" s="71">
        <v>9316.0243069999997</v>
      </c>
      <c r="E11" s="220">
        <v>9316.0243069999997</v>
      </c>
      <c r="F11" s="220" t="s">
        <v>313</v>
      </c>
      <c r="G11" s="220" t="s">
        <v>313</v>
      </c>
      <c r="H11" s="220" t="s">
        <v>313</v>
      </c>
      <c r="I11" s="220" t="s">
        <v>313</v>
      </c>
    </row>
    <row r="12" spans="1:9" ht="10.5" customHeight="1" x14ac:dyDescent="0.15">
      <c r="B12" s="70" t="s">
        <v>32</v>
      </c>
      <c r="C12" s="220">
        <v>814.81910800000003</v>
      </c>
      <c r="D12" s="71">
        <v>814.81910800000003</v>
      </c>
      <c r="E12" s="220">
        <v>814.81910800000003</v>
      </c>
      <c r="F12" s="220" t="s">
        <v>313</v>
      </c>
      <c r="G12" s="220" t="s">
        <v>313</v>
      </c>
      <c r="H12" s="220" t="s">
        <v>313</v>
      </c>
      <c r="I12" s="220" t="s">
        <v>313</v>
      </c>
    </row>
    <row r="13" spans="1:9" ht="10.5" customHeight="1" x14ac:dyDescent="0.15">
      <c r="B13" s="70" t="s">
        <v>33</v>
      </c>
      <c r="C13" s="220">
        <v>552.47936700000002</v>
      </c>
      <c r="D13" s="71">
        <v>552.47936700000002</v>
      </c>
      <c r="E13" s="220" t="s">
        <v>313</v>
      </c>
      <c r="F13" s="220">
        <v>552.47936700000002</v>
      </c>
      <c r="G13" s="220" t="s">
        <v>313</v>
      </c>
      <c r="H13" s="220" t="s">
        <v>313</v>
      </c>
      <c r="I13" s="220" t="s">
        <v>313</v>
      </c>
    </row>
    <row r="14" spans="1:9" ht="10.5" customHeight="1" x14ac:dyDescent="0.15">
      <c r="B14" s="70" t="s">
        <v>34</v>
      </c>
      <c r="C14" s="220" t="s">
        <v>313</v>
      </c>
      <c r="D14" s="71" t="s">
        <v>313</v>
      </c>
      <c r="E14" s="220" t="s">
        <v>313</v>
      </c>
      <c r="F14" s="220" t="s">
        <v>313</v>
      </c>
      <c r="G14" s="220" t="s">
        <v>313</v>
      </c>
      <c r="H14" s="220" t="s">
        <v>313</v>
      </c>
      <c r="I14" s="220" t="s">
        <v>313</v>
      </c>
    </row>
    <row r="15" spans="1:9" ht="10.5" customHeight="1" x14ac:dyDescent="0.15">
      <c r="B15" s="70" t="s">
        <v>35</v>
      </c>
      <c r="C15" s="220">
        <v>12.020293000000001</v>
      </c>
      <c r="D15" s="71">
        <v>12.020293000000001</v>
      </c>
      <c r="E15" s="220">
        <v>12.020293000000001</v>
      </c>
      <c r="F15" s="220" t="s">
        <v>313</v>
      </c>
      <c r="G15" s="220" t="s">
        <v>313</v>
      </c>
      <c r="H15" s="220" t="s">
        <v>313</v>
      </c>
      <c r="I15" s="220" t="s">
        <v>313</v>
      </c>
    </row>
    <row r="16" spans="1:9" ht="10.5" customHeight="1" x14ac:dyDescent="0.15">
      <c r="B16" s="70" t="s">
        <v>36</v>
      </c>
      <c r="C16" s="220">
        <v>142.99544599999999</v>
      </c>
      <c r="D16" s="71">
        <v>142.99544599999999</v>
      </c>
      <c r="E16" s="220">
        <v>142.99544599999999</v>
      </c>
      <c r="F16" s="220" t="s">
        <v>313</v>
      </c>
      <c r="G16" s="220" t="s">
        <v>313</v>
      </c>
      <c r="H16" s="220" t="s">
        <v>313</v>
      </c>
      <c r="I16" s="220" t="s">
        <v>313</v>
      </c>
    </row>
    <row r="17" spans="2:9" ht="10.5" customHeight="1" x14ac:dyDescent="0.15">
      <c r="B17" s="427" t="s">
        <v>902</v>
      </c>
      <c r="C17" s="428">
        <v>46.521394999999998</v>
      </c>
      <c r="D17" s="429">
        <v>46.521394999999998</v>
      </c>
      <c r="E17" s="428">
        <v>46.521394999999998</v>
      </c>
      <c r="F17" s="428" t="s">
        <v>313</v>
      </c>
      <c r="G17" s="428" t="s">
        <v>313</v>
      </c>
      <c r="H17" s="428" t="s">
        <v>313</v>
      </c>
      <c r="I17" s="428" t="s">
        <v>313</v>
      </c>
    </row>
    <row r="18" spans="2:9" ht="10.5" customHeight="1" x14ac:dyDescent="0.15">
      <c r="B18" s="70" t="s">
        <v>37</v>
      </c>
      <c r="C18" s="220">
        <v>16.323931999999999</v>
      </c>
      <c r="D18" s="71">
        <v>16.323931999999999</v>
      </c>
      <c r="E18" s="220">
        <v>16.323931999999999</v>
      </c>
      <c r="F18" s="220" t="s">
        <v>313</v>
      </c>
      <c r="G18" s="220" t="s">
        <v>313</v>
      </c>
      <c r="H18" s="220" t="s">
        <v>313</v>
      </c>
      <c r="I18" s="220" t="s">
        <v>313</v>
      </c>
    </row>
    <row r="19" spans="2:9" ht="10.5" customHeight="1" x14ac:dyDescent="0.15">
      <c r="B19" s="70" t="s">
        <v>38</v>
      </c>
      <c r="C19" s="220">
        <v>18.360745999999999</v>
      </c>
      <c r="D19" s="71">
        <v>18.360745999999999</v>
      </c>
      <c r="E19" s="220">
        <v>18.360745999999999</v>
      </c>
      <c r="F19" s="220" t="s">
        <v>313</v>
      </c>
      <c r="G19" s="220" t="s">
        <v>313</v>
      </c>
      <c r="H19" s="220" t="s">
        <v>313</v>
      </c>
      <c r="I19" s="220" t="s">
        <v>313</v>
      </c>
    </row>
    <row r="20" spans="2:9" ht="10.5" customHeight="1" x14ac:dyDescent="0.15">
      <c r="B20" s="72" t="s">
        <v>26</v>
      </c>
      <c r="C20" s="221">
        <v>42739.141580000003</v>
      </c>
      <c r="D20" s="221">
        <v>42739.141580000003</v>
      </c>
      <c r="E20" s="221">
        <v>42186.662213000003</v>
      </c>
      <c r="F20" s="221">
        <v>552.47936700000002</v>
      </c>
      <c r="G20" s="221" t="s">
        <v>313</v>
      </c>
      <c r="H20" s="221" t="s">
        <v>313</v>
      </c>
      <c r="I20" s="221" t="s">
        <v>313</v>
      </c>
    </row>
    <row r="21" spans="2:9" ht="10.5" customHeight="1" x14ac:dyDescent="0.15">
      <c r="B21" s="75"/>
      <c r="C21" s="222" t="s">
        <v>313</v>
      </c>
      <c r="D21" s="222" t="s">
        <v>313</v>
      </c>
      <c r="E21" s="222" t="s">
        <v>313</v>
      </c>
      <c r="F21" s="222" t="s">
        <v>313</v>
      </c>
      <c r="G21" s="222" t="s">
        <v>313</v>
      </c>
      <c r="H21" s="222" t="s">
        <v>313</v>
      </c>
      <c r="I21" s="222" t="s">
        <v>313</v>
      </c>
    </row>
    <row r="22" spans="2:9" ht="10.5" customHeight="1" x14ac:dyDescent="0.15">
      <c r="B22" s="72" t="s">
        <v>25</v>
      </c>
      <c r="C22" s="71" t="s">
        <v>313</v>
      </c>
      <c r="D22" s="71" t="s">
        <v>313</v>
      </c>
      <c r="E22" s="71" t="s">
        <v>313</v>
      </c>
      <c r="F22" s="71" t="s">
        <v>313</v>
      </c>
      <c r="G22" s="71" t="s">
        <v>313</v>
      </c>
      <c r="H22" s="71" t="s">
        <v>313</v>
      </c>
      <c r="I22" s="71" t="s">
        <v>313</v>
      </c>
    </row>
    <row r="23" spans="2:9" ht="10.5" customHeight="1" x14ac:dyDescent="0.15">
      <c r="B23" s="70" t="s">
        <v>39</v>
      </c>
      <c r="C23" s="220">
        <v>601.42825800000003</v>
      </c>
      <c r="D23" s="71">
        <v>601.42825800000003</v>
      </c>
      <c r="E23" s="220" t="s">
        <v>313</v>
      </c>
      <c r="F23" s="220" t="s">
        <v>313</v>
      </c>
      <c r="G23" s="220" t="s">
        <v>313</v>
      </c>
      <c r="H23" s="220" t="s">
        <v>313</v>
      </c>
      <c r="I23" s="220">
        <v>601.42825800000003</v>
      </c>
    </row>
    <row r="24" spans="2:9" ht="10.5" customHeight="1" x14ac:dyDescent="0.15">
      <c r="B24" s="70" t="s">
        <v>40</v>
      </c>
      <c r="C24" s="220">
        <v>14542.017481000001</v>
      </c>
      <c r="D24" s="71">
        <v>14542.017481000001</v>
      </c>
      <c r="E24" s="220" t="s">
        <v>313</v>
      </c>
      <c r="F24" s="220" t="s">
        <v>313</v>
      </c>
      <c r="G24" s="220" t="s">
        <v>313</v>
      </c>
      <c r="H24" s="220" t="s">
        <v>313</v>
      </c>
      <c r="I24" s="220">
        <v>14542.017481000001</v>
      </c>
    </row>
    <row r="25" spans="2:9" ht="10.5" customHeight="1" x14ac:dyDescent="0.15">
      <c r="B25" s="70" t="s">
        <v>33</v>
      </c>
      <c r="C25" s="220">
        <v>25.323157999999999</v>
      </c>
      <c r="D25" s="71">
        <v>25.323157999999999</v>
      </c>
      <c r="E25" s="220" t="s">
        <v>313</v>
      </c>
      <c r="F25" s="220" t="s">
        <v>313</v>
      </c>
      <c r="G25" s="220" t="s">
        <v>313</v>
      </c>
      <c r="H25" s="220" t="s">
        <v>313</v>
      </c>
      <c r="I25" s="220">
        <v>25.323157999999999</v>
      </c>
    </row>
    <row r="26" spans="2:9" ht="10.5" customHeight="1" x14ac:dyDescent="0.15">
      <c r="B26" s="70" t="s">
        <v>41</v>
      </c>
      <c r="C26" s="220">
        <v>21950.681081999999</v>
      </c>
      <c r="D26" s="71">
        <v>21950.681081999999</v>
      </c>
      <c r="E26" s="220" t="s">
        <v>313</v>
      </c>
      <c r="F26" s="220" t="s">
        <v>313</v>
      </c>
      <c r="G26" s="220" t="s">
        <v>313</v>
      </c>
      <c r="H26" s="220" t="s">
        <v>313</v>
      </c>
      <c r="I26" s="220">
        <v>21950.681081999999</v>
      </c>
    </row>
    <row r="27" spans="2:9" ht="10.5" customHeight="1" x14ac:dyDescent="0.15">
      <c r="B27" s="70" t="s">
        <v>42</v>
      </c>
      <c r="C27" s="220">
        <v>553.15207599999997</v>
      </c>
      <c r="D27" s="71">
        <v>553.15207599999997</v>
      </c>
      <c r="E27" s="220" t="s">
        <v>313</v>
      </c>
      <c r="F27" s="220" t="s">
        <v>313</v>
      </c>
      <c r="G27" s="220" t="s">
        <v>313</v>
      </c>
      <c r="H27" s="220" t="s">
        <v>313</v>
      </c>
      <c r="I27" s="220">
        <v>553.15207599999997</v>
      </c>
    </row>
    <row r="28" spans="2:9" ht="10.5" customHeight="1" x14ac:dyDescent="0.15">
      <c r="B28" s="70" t="s">
        <v>43</v>
      </c>
      <c r="C28" s="220">
        <v>41.473343999999997</v>
      </c>
      <c r="D28" s="71">
        <v>41.473343999999997</v>
      </c>
      <c r="E28" s="220" t="s">
        <v>313</v>
      </c>
      <c r="F28" s="220" t="s">
        <v>313</v>
      </c>
      <c r="G28" s="220" t="s">
        <v>313</v>
      </c>
      <c r="H28" s="220" t="s">
        <v>313</v>
      </c>
      <c r="I28" s="220">
        <v>41.473343999999997</v>
      </c>
    </row>
    <row r="29" spans="2:9" ht="10.5" customHeight="1" x14ac:dyDescent="0.15">
      <c r="B29" s="70" t="s">
        <v>44</v>
      </c>
      <c r="C29" s="220">
        <v>67.607265999999996</v>
      </c>
      <c r="D29" s="71">
        <v>67.607265999999996</v>
      </c>
      <c r="E29" s="220" t="s">
        <v>313</v>
      </c>
      <c r="F29" s="220" t="s">
        <v>313</v>
      </c>
      <c r="G29" s="220" t="s">
        <v>313</v>
      </c>
      <c r="H29" s="220" t="s">
        <v>313</v>
      </c>
      <c r="I29" s="220">
        <v>67.607265999999996</v>
      </c>
    </row>
    <row r="30" spans="2:9" ht="10.5" customHeight="1" x14ac:dyDescent="0.15">
      <c r="B30" s="70" t="s">
        <v>45</v>
      </c>
      <c r="C30" s="220">
        <v>0.68599200000000005</v>
      </c>
      <c r="D30" s="71">
        <v>0.68599200000000005</v>
      </c>
      <c r="E30" s="220" t="s">
        <v>313</v>
      </c>
      <c r="F30" s="220" t="s">
        <v>313</v>
      </c>
      <c r="G30" s="220" t="s">
        <v>313</v>
      </c>
      <c r="H30" s="220" t="s">
        <v>313</v>
      </c>
      <c r="I30" s="220">
        <v>0.68599200000000005</v>
      </c>
    </row>
    <row r="31" spans="2:9" ht="10.5" customHeight="1" x14ac:dyDescent="0.15">
      <c r="B31" s="427" t="s">
        <v>903</v>
      </c>
      <c r="C31" s="428">
        <v>47.225591999999999</v>
      </c>
      <c r="D31" s="429">
        <v>47.225591999999999</v>
      </c>
      <c r="E31" s="428" t="s">
        <v>313</v>
      </c>
      <c r="F31" s="428" t="s">
        <v>313</v>
      </c>
      <c r="G31" s="428" t="s">
        <v>313</v>
      </c>
      <c r="H31" s="428" t="s">
        <v>313</v>
      </c>
      <c r="I31" s="428">
        <v>47.225591999999999</v>
      </c>
    </row>
    <row r="32" spans="2:9" ht="10.5" customHeight="1" x14ac:dyDescent="0.15">
      <c r="B32" s="70" t="s">
        <v>46</v>
      </c>
      <c r="C32" s="220">
        <v>400.01040399999999</v>
      </c>
      <c r="D32" s="71">
        <v>400.01040399999999</v>
      </c>
      <c r="E32" s="220" t="s">
        <v>313</v>
      </c>
      <c r="F32" s="220" t="s">
        <v>313</v>
      </c>
      <c r="G32" s="220" t="s">
        <v>313</v>
      </c>
      <c r="H32" s="220" t="s">
        <v>313</v>
      </c>
      <c r="I32" s="220">
        <v>400.01040399999999</v>
      </c>
    </row>
    <row r="33" spans="2:9" ht="10.5" customHeight="1" x14ac:dyDescent="0.15">
      <c r="B33" s="72" t="s">
        <v>27</v>
      </c>
      <c r="C33" s="221">
        <v>38229.604653000002</v>
      </c>
      <c r="D33" s="221">
        <v>38229.604653000002</v>
      </c>
      <c r="E33" s="221" t="s">
        <v>313</v>
      </c>
      <c r="F33" s="221" t="s">
        <v>313</v>
      </c>
      <c r="G33" s="221" t="s">
        <v>313</v>
      </c>
      <c r="H33" s="221" t="s">
        <v>313</v>
      </c>
      <c r="I33" s="221">
        <v>38229.604653000002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719</v>
      </c>
      <c r="B1" s="67" t="s">
        <v>357</v>
      </c>
    </row>
    <row r="2" spans="1:7" x14ac:dyDescent="0.15">
      <c r="G2" s="137" t="s">
        <v>343</v>
      </c>
    </row>
    <row r="3" spans="1:7" x14ac:dyDescent="0.15">
      <c r="C3" s="186">
        <v>44104</v>
      </c>
    </row>
    <row r="4" spans="1:7" x14ac:dyDescent="0.15">
      <c r="A4" s="477"/>
      <c r="B4" s="478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79"/>
      <c r="B5" s="480"/>
      <c r="C5" s="482" t="s">
        <v>55</v>
      </c>
      <c r="D5" s="482" t="s">
        <v>60</v>
      </c>
      <c r="E5" s="482"/>
      <c r="F5" s="482"/>
      <c r="G5" s="482"/>
    </row>
    <row r="6" spans="1:7" ht="21" x14ac:dyDescent="0.15">
      <c r="A6" s="479"/>
      <c r="B6" s="480"/>
      <c r="C6" s="482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42739.141580000003</v>
      </c>
      <c r="D7" s="56">
        <v>42186.662213000003</v>
      </c>
      <c r="E7" s="56">
        <v>552.47936700000002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313</v>
      </c>
      <c r="D8" s="54" t="s">
        <v>313</v>
      </c>
      <c r="E8" s="54" t="s">
        <v>313</v>
      </c>
      <c r="F8" s="54" t="s">
        <v>313</v>
      </c>
      <c r="G8" s="54"/>
    </row>
    <row r="9" spans="1:7" ht="21" x14ac:dyDescent="0.15">
      <c r="A9" s="61">
        <v>3</v>
      </c>
      <c r="B9" s="51" t="s">
        <v>78</v>
      </c>
      <c r="C9" s="54">
        <v>42739.141580000003</v>
      </c>
      <c r="D9" s="54">
        <v>42186.662213000003</v>
      </c>
      <c r="E9" s="54">
        <v>552.47936700000002</v>
      </c>
      <c r="F9" s="54"/>
      <c r="G9" s="54"/>
    </row>
    <row r="10" spans="1:7" x14ac:dyDescent="0.15">
      <c r="A10" s="61">
        <v>4</v>
      </c>
      <c r="B10" s="51" t="s">
        <v>73</v>
      </c>
      <c r="C10" s="54">
        <v>2293.4382036300003</v>
      </c>
      <c r="D10" s="54">
        <v>961.41686778999997</v>
      </c>
      <c r="E10" s="54" t="s">
        <v>313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313</v>
      </c>
      <c r="D11" s="54" t="s">
        <v>313</v>
      </c>
      <c r="E11" s="54" t="s">
        <v>313</v>
      </c>
      <c r="F11" s="54" t="s">
        <v>313</v>
      </c>
      <c r="G11" s="54"/>
    </row>
    <row r="12" spans="1:7" ht="21" x14ac:dyDescent="0.15">
      <c r="A12" s="61">
        <v>6</v>
      </c>
      <c r="B12" s="78" t="s">
        <v>75</v>
      </c>
      <c r="C12" s="54">
        <v>-364.451977</v>
      </c>
      <c r="D12" s="54" t="s">
        <v>313</v>
      </c>
      <c r="E12" s="54">
        <v>-364.451977</v>
      </c>
      <c r="F12" s="54" t="s">
        <v>313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313</v>
      </c>
      <c r="D13" s="54" t="s">
        <v>313</v>
      </c>
      <c r="E13" s="54" t="s">
        <v>313</v>
      </c>
      <c r="F13" s="54" t="s">
        <v>313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313</v>
      </c>
      <c r="D14" s="54" t="s">
        <v>313</v>
      </c>
      <c r="E14" s="54" t="s">
        <v>313</v>
      </c>
      <c r="F14" s="54" t="s">
        <v>313</v>
      </c>
      <c r="G14" s="54"/>
    </row>
    <row r="15" spans="1:7" hidden="1" outlineLevel="1" x14ac:dyDescent="0.15">
      <c r="A15" s="61">
        <v>9</v>
      </c>
      <c r="B15" s="69"/>
      <c r="C15" s="54" t="s">
        <v>313</v>
      </c>
      <c r="D15" s="54" t="s">
        <v>313</v>
      </c>
      <c r="E15" s="54" t="s">
        <v>313</v>
      </c>
      <c r="F15" s="54" t="s">
        <v>313</v>
      </c>
      <c r="G15" s="54"/>
    </row>
    <row r="16" spans="1:7" ht="21" collapsed="1" x14ac:dyDescent="0.15">
      <c r="A16" s="79">
        <v>10</v>
      </c>
      <c r="B16" s="52" t="s">
        <v>77</v>
      </c>
      <c r="C16" s="56">
        <v>44668.12780663</v>
      </c>
      <c r="D16" s="56">
        <v>43148.079080789998</v>
      </c>
      <c r="E16" s="56">
        <v>188.02739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33"/>
  <sheetViews>
    <sheetView workbookViewId="0"/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351</v>
      </c>
      <c r="I1" s="143">
        <v>44012</v>
      </c>
    </row>
    <row r="2" spans="1:10" x14ac:dyDescent="0.15">
      <c r="A2" s="20"/>
      <c r="J2" s="137" t="s">
        <v>343</v>
      </c>
    </row>
    <row r="3" spans="1:10" x14ac:dyDescent="0.15">
      <c r="A3" s="485" t="s">
        <v>132</v>
      </c>
      <c r="B3" s="485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85"/>
      <c r="B4" s="485"/>
      <c r="C4" s="487" t="s">
        <v>133</v>
      </c>
      <c r="D4" s="487"/>
      <c r="E4" s="487" t="s">
        <v>134</v>
      </c>
      <c r="F4" s="487" t="s">
        <v>135</v>
      </c>
      <c r="G4" s="488" t="s">
        <v>136</v>
      </c>
      <c r="H4" s="488" t="s">
        <v>137</v>
      </c>
      <c r="I4" s="4" t="s">
        <v>138</v>
      </c>
    </row>
    <row r="5" spans="1:10" x14ac:dyDescent="0.15">
      <c r="A5" s="485"/>
      <c r="B5" s="485"/>
      <c r="C5" s="487" t="s">
        <v>139</v>
      </c>
      <c r="D5" s="487" t="s">
        <v>140</v>
      </c>
      <c r="E5" s="487"/>
      <c r="F5" s="487"/>
      <c r="G5" s="488"/>
      <c r="H5" s="488"/>
      <c r="I5" s="483" t="s">
        <v>376</v>
      </c>
    </row>
    <row r="6" spans="1:10" x14ac:dyDescent="0.15">
      <c r="A6" s="486"/>
      <c r="B6" s="486"/>
      <c r="C6" s="483"/>
      <c r="D6" s="483"/>
      <c r="E6" s="483"/>
      <c r="F6" s="483"/>
      <c r="G6" s="489"/>
      <c r="H6" s="489"/>
      <c r="I6" s="484"/>
    </row>
    <row r="7" spans="1:10" x14ac:dyDescent="0.15">
      <c r="A7" s="1">
        <v>1</v>
      </c>
      <c r="B7" s="5" t="s">
        <v>69</v>
      </c>
      <c r="C7" s="59"/>
      <c r="D7" s="59">
        <v>673</v>
      </c>
      <c r="E7" s="59"/>
      <c r="F7" s="59"/>
      <c r="G7" s="59"/>
      <c r="H7" s="59"/>
      <c r="I7" s="59">
        <v>673</v>
      </c>
    </row>
    <row r="8" spans="1:10" ht="31.5" x14ac:dyDescent="0.15">
      <c r="A8" s="1">
        <v>2</v>
      </c>
      <c r="B8" s="5" t="s">
        <v>141</v>
      </c>
      <c r="C8" s="59"/>
      <c r="D8" s="59">
        <v>1592</v>
      </c>
      <c r="E8" s="59"/>
      <c r="F8" s="59"/>
      <c r="G8" s="59"/>
      <c r="H8" s="59"/>
      <c r="I8" s="59">
        <v>1592</v>
      </c>
    </row>
    <row r="9" spans="1:10" x14ac:dyDescent="0.15">
      <c r="A9" s="1">
        <v>3</v>
      </c>
      <c r="B9" s="5" t="s">
        <v>142</v>
      </c>
      <c r="C9" s="59"/>
      <c r="D9" s="59">
        <v>685</v>
      </c>
      <c r="E9" s="59"/>
      <c r="F9" s="59"/>
      <c r="G9" s="59"/>
      <c r="H9" s="59"/>
      <c r="I9" s="59">
        <v>685</v>
      </c>
    </row>
    <row r="10" spans="1:10" x14ac:dyDescent="0.15">
      <c r="A10" s="1">
        <v>4</v>
      </c>
      <c r="B10" s="5" t="s">
        <v>70</v>
      </c>
      <c r="C10" s="59"/>
      <c r="D10" s="59">
        <v>646</v>
      </c>
      <c r="E10" s="59"/>
      <c r="F10" s="59"/>
      <c r="G10" s="59"/>
      <c r="H10" s="59"/>
      <c r="I10" s="59">
        <v>646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366</v>
      </c>
      <c r="E12" s="59"/>
      <c r="F12" s="59"/>
      <c r="G12" s="59"/>
      <c r="H12" s="59"/>
      <c r="I12" s="59">
        <v>366</v>
      </c>
    </row>
    <row r="13" spans="1:10" x14ac:dyDescent="0.15">
      <c r="A13" s="1">
        <v>7</v>
      </c>
      <c r="B13" s="5" t="s">
        <v>67</v>
      </c>
      <c r="C13" s="59"/>
      <c r="D13" s="59">
        <v>703</v>
      </c>
      <c r="E13" s="59"/>
      <c r="F13" s="59">
        <v>2</v>
      </c>
      <c r="G13" s="59"/>
      <c r="H13" s="59"/>
      <c r="I13" s="59">
        <v>701</v>
      </c>
    </row>
    <row r="14" spans="1:10" x14ac:dyDescent="0.15">
      <c r="A14" s="1">
        <v>8</v>
      </c>
      <c r="B14" s="6" t="s">
        <v>144</v>
      </c>
      <c r="C14" s="59"/>
      <c r="D14" s="59">
        <v>703</v>
      </c>
      <c r="E14" s="59"/>
      <c r="F14" s="59">
        <v>2</v>
      </c>
      <c r="G14" s="59"/>
      <c r="H14" s="59"/>
      <c r="I14" s="59">
        <v>701</v>
      </c>
    </row>
    <row r="15" spans="1:10" x14ac:dyDescent="0.15">
      <c r="A15" s="1">
        <v>9</v>
      </c>
      <c r="B15" s="5" t="s">
        <v>66</v>
      </c>
      <c r="C15" s="59"/>
      <c r="D15" s="59">
        <v>2366</v>
      </c>
      <c r="E15" s="59"/>
      <c r="F15" s="59">
        <v>13</v>
      </c>
      <c r="G15" s="59"/>
      <c r="H15" s="59"/>
      <c r="I15" s="59">
        <v>2353</v>
      </c>
    </row>
    <row r="16" spans="1:10" x14ac:dyDescent="0.15">
      <c r="A16" s="1">
        <v>10</v>
      </c>
      <c r="B16" s="6" t="s">
        <v>144</v>
      </c>
      <c r="C16" s="59"/>
      <c r="D16" s="59">
        <v>41</v>
      </c>
      <c r="E16" s="59"/>
      <c r="F16" s="59"/>
      <c r="G16" s="59"/>
      <c r="H16" s="59"/>
      <c r="I16" s="59">
        <v>41</v>
      </c>
    </row>
    <row r="17" spans="1:9" ht="21" x14ac:dyDescent="0.15">
      <c r="A17" s="1">
        <v>11</v>
      </c>
      <c r="B17" s="5" t="s">
        <v>98</v>
      </c>
      <c r="C17" s="59"/>
      <c r="D17" s="59">
        <v>30854</v>
      </c>
      <c r="E17" s="223"/>
      <c r="F17" s="59">
        <v>17</v>
      </c>
      <c r="G17" s="59"/>
      <c r="H17" s="59"/>
      <c r="I17" s="59">
        <v>30837</v>
      </c>
    </row>
    <row r="18" spans="1:9" x14ac:dyDescent="0.15">
      <c r="A18" s="1">
        <v>12</v>
      </c>
      <c r="B18" s="6" t="s">
        <v>144</v>
      </c>
      <c r="C18" s="59"/>
      <c r="D18" s="59">
        <v>4395</v>
      </c>
      <c r="E18" s="59"/>
      <c r="F18" s="59">
        <v>9</v>
      </c>
      <c r="G18" s="59"/>
      <c r="H18" s="59"/>
      <c r="I18" s="59">
        <v>4386</v>
      </c>
    </row>
    <row r="19" spans="1:9" x14ac:dyDescent="0.15">
      <c r="A19" s="1">
        <v>13</v>
      </c>
      <c r="B19" s="5" t="s">
        <v>64</v>
      </c>
      <c r="C19" s="59">
        <v>249</v>
      </c>
      <c r="D19" s="59">
        <v>0</v>
      </c>
      <c r="E19" s="59">
        <v>87</v>
      </c>
      <c r="F19" s="59"/>
      <c r="G19" s="59"/>
      <c r="H19" s="59"/>
      <c r="I19" s="59">
        <v>162</v>
      </c>
    </row>
    <row r="20" spans="1:9" x14ac:dyDescent="0.15">
      <c r="A20" s="1">
        <v>14</v>
      </c>
      <c r="B20" s="5" t="s">
        <v>145</v>
      </c>
      <c r="C20" s="59"/>
      <c r="D20" s="59">
        <v>304</v>
      </c>
      <c r="E20" s="59"/>
      <c r="F20" s="59">
        <v>1</v>
      </c>
      <c r="G20" s="59"/>
      <c r="H20" s="59"/>
      <c r="I20" s="59">
        <v>303</v>
      </c>
    </row>
    <row r="21" spans="1:9" x14ac:dyDescent="0.15">
      <c r="A21" s="1">
        <v>15</v>
      </c>
      <c r="B21" s="5" t="s">
        <v>146</v>
      </c>
      <c r="C21" s="59"/>
      <c r="D21" s="59">
        <v>6332</v>
      </c>
      <c r="E21" s="22"/>
      <c r="F21" s="22"/>
      <c r="G21" s="22"/>
      <c r="H21" s="22"/>
      <c r="I21" s="59">
        <v>6332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418</v>
      </c>
      <c r="E24" s="22"/>
      <c r="F24" s="22"/>
      <c r="G24" s="22"/>
      <c r="H24" s="22"/>
      <c r="I24" s="59">
        <v>418</v>
      </c>
    </row>
    <row r="25" spans="1:9" x14ac:dyDescent="0.15">
      <c r="A25" s="1">
        <v>19</v>
      </c>
      <c r="B25" s="5" t="s">
        <v>63</v>
      </c>
      <c r="C25" s="59"/>
      <c r="D25" s="59">
        <v>260</v>
      </c>
      <c r="E25" s="22"/>
      <c r="F25" s="22"/>
      <c r="G25" s="22"/>
      <c r="H25" s="22"/>
      <c r="I25" s="59">
        <v>260</v>
      </c>
    </row>
    <row r="26" spans="1:9" x14ac:dyDescent="0.15">
      <c r="A26" s="23">
        <v>20</v>
      </c>
      <c r="B26" s="7" t="s">
        <v>150</v>
      </c>
      <c r="C26" s="66">
        <v>249</v>
      </c>
      <c r="D26" s="66">
        <v>45199</v>
      </c>
      <c r="E26" s="66">
        <v>87</v>
      </c>
      <c r="F26" s="66">
        <v>33</v>
      </c>
      <c r="G26" s="224"/>
      <c r="H26" s="224"/>
      <c r="I26" s="66">
        <v>45328</v>
      </c>
    </row>
    <row r="27" spans="1:9" x14ac:dyDescent="0.15">
      <c r="A27" s="1">
        <v>21</v>
      </c>
      <c r="B27" s="5" t="s">
        <v>151</v>
      </c>
      <c r="C27" s="59">
        <v>249</v>
      </c>
      <c r="D27" s="59">
        <v>31751</v>
      </c>
      <c r="E27" s="22">
        <v>87</v>
      </c>
      <c r="F27" s="22">
        <v>33</v>
      </c>
      <c r="G27" s="22"/>
      <c r="H27" s="22"/>
      <c r="I27" s="59">
        <v>31880</v>
      </c>
    </row>
    <row r="28" spans="1:9" ht="21" x14ac:dyDescent="0.15">
      <c r="A28" s="1">
        <v>22</v>
      </c>
      <c r="B28" s="5" t="s">
        <v>153</v>
      </c>
      <c r="C28" s="59"/>
      <c r="D28" s="59">
        <v>9563</v>
      </c>
      <c r="E28" s="22"/>
      <c r="F28" s="22"/>
      <c r="G28" s="22"/>
      <c r="H28" s="22"/>
      <c r="I28" s="59">
        <v>9563</v>
      </c>
    </row>
    <row r="29" spans="1:9" x14ac:dyDescent="0.15">
      <c r="A29" s="1">
        <v>23</v>
      </c>
      <c r="B29" s="5" t="s">
        <v>154</v>
      </c>
      <c r="C29" s="59"/>
      <c r="D29" s="59">
        <v>2405</v>
      </c>
      <c r="E29" s="22"/>
      <c r="F29" s="22"/>
      <c r="G29" s="22"/>
      <c r="H29" s="22"/>
      <c r="I29" s="59">
        <v>2405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>
      <selection activeCell="C2" sqref="C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684</v>
      </c>
      <c r="B1" s="57" t="s">
        <v>685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44104</v>
      </c>
      <c r="D2" s="187">
        <f>EOMONTH(C2,-3)</f>
        <v>44012</v>
      </c>
      <c r="E2" s="187">
        <f>EOMONTH(D2,-3)</f>
        <v>43921</v>
      </c>
      <c r="F2" s="187">
        <f>EOMONTH(E2,-3)</f>
        <v>43830</v>
      </c>
      <c r="G2" s="187">
        <f>EOMONTH(F2,-3)</f>
        <v>43738</v>
      </c>
      <c r="H2" s="17"/>
      <c r="I2" s="17"/>
      <c r="J2" s="137" t="s">
        <v>343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703</v>
      </c>
      <c r="F4" s="238" t="s">
        <v>704</v>
      </c>
      <c r="G4" s="238" t="s">
        <v>705</v>
      </c>
    </row>
    <row r="5" spans="1:14" x14ac:dyDescent="0.2">
      <c r="A5" s="233"/>
      <c r="B5" s="234" t="s">
        <v>686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402</v>
      </c>
      <c r="C6" s="240">
        <v>3299.4507475500004</v>
      </c>
      <c r="D6" s="240">
        <v>3264.7857925900003</v>
      </c>
      <c r="E6" s="240">
        <v>3454.3409996700002</v>
      </c>
      <c r="F6" s="240">
        <v>3440.2513016599996</v>
      </c>
      <c r="G6" s="240">
        <v>3251.95669008</v>
      </c>
    </row>
    <row r="7" spans="1:14" x14ac:dyDescent="0.2">
      <c r="A7" s="235">
        <v>2</v>
      </c>
      <c r="B7" s="236" t="s">
        <v>541</v>
      </c>
      <c r="C7" s="240">
        <v>3649.4507475500004</v>
      </c>
      <c r="D7" s="240">
        <v>3614.7857925900003</v>
      </c>
      <c r="E7" s="240">
        <v>3804.3409996700002</v>
      </c>
      <c r="F7" s="240">
        <v>3790.2513016599996</v>
      </c>
      <c r="G7" s="240">
        <v>3601.95669008</v>
      </c>
    </row>
    <row r="8" spans="1:14" x14ac:dyDescent="0.2">
      <c r="A8" s="235">
        <v>3</v>
      </c>
      <c r="B8" s="236" t="s">
        <v>564</v>
      </c>
      <c r="C8" s="240">
        <v>3993.02996355</v>
      </c>
      <c r="D8" s="240">
        <v>3958.1753925900002</v>
      </c>
      <c r="E8" s="240">
        <v>4152.4849996700004</v>
      </c>
      <c r="F8" s="240">
        <v>4132.9073016599996</v>
      </c>
      <c r="G8" s="240">
        <v>3944.8366900799997</v>
      </c>
    </row>
    <row r="9" spans="1:14" x14ac:dyDescent="0.2">
      <c r="A9" s="233"/>
      <c r="B9" s="234" t="s">
        <v>687</v>
      </c>
      <c r="C9" s="241" t="s">
        <v>313</v>
      </c>
      <c r="D9" s="241" t="s">
        <v>313</v>
      </c>
      <c r="E9" s="241" t="s">
        <v>313</v>
      </c>
      <c r="F9" s="241" t="s">
        <v>313</v>
      </c>
      <c r="G9" s="241" t="s">
        <v>313</v>
      </c>
    </row>
    <row r="10" spans="1:14" x14ac:dyDescent="0.2">
      <c r="A10" s="235">
        <v>4</v>
      </c>
      <c r="B10" s="236" t="s">
        <v>687</v>
      </c>
      <c r="C10" s="240">
        <v>18817.982420369997</v>
      </c>
      <c r="D10" s="240">
        <v>19076.403127000001</v>
      </c>
      <c r="E10" s="240">
        <v>19579.36722</v>
      </c>
      <c r="F10" s="240">
        <v>19450.349792000001</v>
      </c>
      <c r="G10" s="240">
        <v>20134.926574740002</v>
      </c>
    </row>
    <row r="11" spans="1:14" x14ac:dyDescent="0.2">
      <c r="A11" s="233"/>
      <c r="B11" s="234" t="s">
        <v>570</v>
      </c>
      <c r="C11" s="241" t="s">
        <v>313</v>
      </c>
      <c r="D11" s="241" t="s">
        <v>313</v>
      </c>
      <c r="E11" s="241" t="s">
        <v>313</v>
      </c>
      <c r="F11" s="241" t="s">
        <v>313</v>
      </c>
      <c r="G11" s="241" t="s">
        <v>313</v>
      </c>
    </row>
    <row r="12" spans="1:14" x14ac:dyDescent="0.2">
      <c r="A12" s="235">
        <v>5</v>
      </c>
      <c r="B12" s="236" t="s">
        <v>402</v>
      </c>
      <c r="C12" s="242">
        <v>0.17530000000000001</v>
      </c>
      <c r="D12" s="242">
        <v>0.1711</v>
      </c>
      <c r="E12" s="242">
        <v>0.1764</v>
      </c>
      <c r="F12" s="242">
        <v>0.1769</v>
      </c>
      <c r="G12" s="242">
        <v>0.1615</v>
      </c>
    </row>
    <row r="13" spans="1:14" x14ac:dyDescent="0.2">
      <c r="A13" s="235">
        <v>6</v>
      </c>
      <c r="B13" s="236" t="s">
        <v>569</v>
      </c>
      <c r="C13" s="242">
        <v>0.19389999999999999</v>
      </c>
      <c r="D13" s="242">
        <v>0.1895</v>
      </c>
      <c r="E13" s="242">
        <v>0.1943</v>
      </c>
      <c r="F13" s="242">
        <v>0.19489999999999999</v>
      </c>
      <c r="G13" s="242">
        <v>0.1789</v>
      </c>
    </row>
    <row r="14" spans="1:14" x14ac:dyDescent="0.2">
      <c r="A14" s="235">
        <v>7</v>
      </c>
      <c r="B14" s="236" t="s">
        <v>570</v>
      </c>
      <c r="C14" s="242">
        <v>0.2122</v>
      </c>
      <c r="D14" s="242">
        <v>0.20749999999999999</v>
      </c>
      <c r="E14" s="242">
        <v>0.21210000000000001</v>
      </c>
      <c r="F14" s="242">
        <v>0.21249999999999999</v>
      </c>
      <c r="G14" s="242">
        <v>0.19589999999999999</v>
      </c>
    </row>
    <row r="15" spans="1:14" x14ac:dyDescent="0.2">
      <c r="A15" s="233"/>
      <c r="B15" s="234" t="s">
        <v>688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689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690</v>
      </c>
      <c r="C17" s="242">
        <v>0.01</v>
      </c>
      <c r="D17" s="242">
        <v>0.01</v>
      </c>
      <c r="E17" s="242">
        <v>0.01</v>
      </c>
      <c r="F17" s="242">
        <v>2.5000000000000001E-2</v>
      </c>
      <c r="G17" s="242">
        <v>0.02</v>
      </c>
    </row>
    <row r="18" spans="1:7" x14ac:dyDescent="0.2">
      <c r="A18" s="235">
        <v>10</v>
      </c>
      <c r="B18" s="236" t="s">
        <v>691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692</v>
      </c>
      <c r="C19" s="242">
        <v>6.5000000000000002E-2</v>
      </c>
      <c r="D19" s="242">
        <v>6.5000000000000002E-2</v>
      </c>
      <c r="E19" s="242">
        <v>6.5000000000000002E-2</v>
      </c>
      <c r="F19" s="242">
        <v>0.08</v>
      </c>
      <c r="G19" s="242">
        <v>7.4999999999999997E-2</v>
      </c>
    </row>
    <row r="20" spans="1:7" x14ac:dyDescent="0.2">
      <c r="A20" s="235">
        <v>12</v>
      </c>
      <c r="B20" s="236" t="s">
        <v>693</v>
      </c>
      <c r="C20" s="242">
        <v>0.1303</v>
      </c>
      <c r="D20" s="242">
        <v>0.12609999999999999</v>
      </c>
      <c r="E20" s="242">
        <v>0.13139999999999999</v>
      </c>
      <c r="F20" s="242">
        <v>0.13189999999999999</v>
      </c>
      <c r="G20" s="242">
        <v>0.1159</v>
      </c>
    </row>
    <row r="21" spans="1:7" x14ac:dyDescent="0.2">
      <c r="A21" s="233"/>
      <c r="B21" s="234" t="s">
        <v>694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940</v>
      </c>
      <c r="C22" s="240">
        <v>42935.445775629996</v>
      </c>
      <c r="D22" s="240">
        <v>43908.606911639996</v>
      </c>
      <c r="E22" s="240">
        <v>44049.764147620001</v>
      </c>
      <c r="F22" s="240">
        <v>43031.050768339999</v>
      </c>
      <c r="G22" s="240">
        <v>43627.897319169999</v>
      </c>
    </row>
    <row r="23" spans="1:7" x14ac:dyDescent="0.2">
      <c r="A23" s="235">
        <v>14</v>
      </c>
      <c r="B23" s="236" t="s">
        <v>694</v>
      </c>
      <c r="C23" s="242">
        <v>8.5000000000000006E-2</v>
      </c>
      <c r="D23" s="242">
        <v>8.2299999999999998E-2</v>
      </c>
      <c r="E23" s="242">
        <v>8.6400000000000005E-2</v>
      </c>
      <c r="F23" s="242">
        <v>8.8099999999999998E-2</v>
      </c>
      <c r="G23" s="242">
        <v>8.2600000000000007E-2</v>
      </c>
    </row>
    <row r="24" spans="1:7" x14ac:dyDescent="0.2">
      <c r="A24" s="233"/>
      <c r="B24" s="234" t="s">
        <v>695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696</v>
      </c>
      <c r="C25" s="240">
        <v>6423.9126100000003</v>
      </c>
      <c r="D25" s="240">
        <v>7399.8293783333338</v>
      </c>
      <c r="E25" s="240">
        <v>5130.1023166699997</v>
      </c>
      <c r="F25" s="240">
        <v>5130.1023166699997</v>
      </c>
      <c r="G25" s="240">
        <v>5606.8684033299996</v>
      </c>
    </row>
    <row r="26" spans="1:7" x14ac:dyDescent="0.2">
      <c r="A26" s="235">
        <v>16</v>
      </c>
      <c r="B26" s="236" t="s">
        <v>697</v>
      </c>
      <c r="C26" s="240">
        <v>1901.2766516199999</v>
      </c>
      <c r="D26" s="240">
        <v>1989.6930495652</v>
      </c>
      <c r="E26" s="240">
        <v>1935.1066418599999</v>
      </c>
      <c r="F26" s="240">
        <v>1935.1066418599999</v>
      </c>
      <c r="G26" s="240">
        <v>2174.6698807399998</v>
      </c>
    </row>
    <row r="27" spans="1:7" x14ac:dyDescent="0.2">
      <c r="A27" s="235">
        <v>17</v>
      </c>
      <c r="B27" s="236" t="s">
        <v>698</v>
      </c>
      <c r="C27" s="242">
        <v>3.3786999999999998</v>
      </c>
      <c r="D27" s="242">
        <v>3.7190808803148756</v>
      </c>
      <c r="E27" s="242">
        <v>2.6511</v>
      </c>
      <c r="F27" s="242">
        <v>2.6511</v>
      </c>
      <c r="G27" s="242">
        <v>2.5783</v>
      </c>
    </row>
    <row r="28" spans="1:7" x14ac:dyDescent="0.2">
      <c r="A28" s="233"/>
      <c r="B28" s="234" t="s">
        <v>699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700</v>
      </c>
      <c r="C29" s="240">
        <v>35541.069072620005</v>
      </c>
      <c r="D29" s="240">
        <v>36131.710013999997</v>
      </c>
      <c r="E29" s="240">
        <v>38025.366498000003</v>
      </c>
      <c r="F29" s="240">
        <v>36428.49495706</v>
      </c>
      <c r="G29" s="240">
        <v>37204.639407080002</v>
      </c>
    </row>
    <row r="30" spans="1:7" x14ac:dyDescent="0.2">
      <c r="A30" s="235">
        <v>19</v>
      </c>
      <c r="B30" s="236" t="s">
        <v>701</v>
      </c>
      <c r="C30" s="240">
        <v>30166.69911901834</v>
      </c>
      <c r="D30" s="240">
        <v>30928.961429999999</v>
      </c>
      <c r="E30" s="240">
        <v>31311.874770999999</v>
      </c>
      <c r="F30" s="240">
        <v>31125.761861100003</v>
      </c>
      <c r="G30" s="240">
        <v>31655.027044629896</v>
      </c>
    </row>
    <row r="31" spans="1:7" x14ac:dyDescent="0.2">
      <c r="A31" s="235">
        <v>20</v>
      </c>
      <c r="B31" s="236" t="s">
        <v>702</v>
      </c>
      <c r="C31" s="242">
        <v>1.1781557184098221</v>
      </c>
      <c r="D31" s="242">
        <v>1.1682160778587773</v>
      </c>
      <c r="E31" s="242">
        <v>1.2144072105582706</v>
      </c>
      <c r="F31" s="242">
        <v>1.1703647647123838</v>
      </c>
      <c r="G31" s="242">
        <v>1.1753153568507713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27"/>
  <sheetViews>
    <sheetView workbookViewId="0"/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350</v>
      </c>
      <c r="I1" s="143">
        <v>44012</v>
      </c>
    </row>
    <row r="2" spans="1:9" x14ac:dyDescent="0.15">
      <c r="A2" s="19"/>
      <c r="F2" s="137" t="s">
        <v>343</v>
      </c>
    </row>
    <row r="3" spans="1:9" x14ac:dyDescent="0.15">
      <c r="A3" s="19"/>
    </row>
    <row r="4" spans="1:9" x14ac:dyDescent="0.15">
      <c r="A4" s="485" t="s">
        <v>132</v>
      </c>
      <c r="B4" s="485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85"/>
      <c r="B5" s="485"/>
      <c r="C5" s="487" t="s">
        <v>156</v>
      </c>
      <c r="D5" s="487"/>
      <c r="E5" s="487" t="s">
        <v>134</v>
      </c>
      <c r="F5" s="487" t="s">
        <v>135</v>
      </c>
      <c r="G5" s="488" t="s">
        <v>136</v>
      </c>
      <c r="H5" s="487" t="s">
        <v>137</v>
      </c>
      <c r="I5" s="4" t="s">
        <v>138</v>
      </c>
    </row>
    <row r="6" spans="1:9" x14ac:dyDescent="0.15">
      <c r="A6" s="485"/>
      <c r="B6" s="485"/>
      <c r="C6" s="487" t="s">
        <v>139</v>
      </c>
      <c r="D6" s="487" t="s">
        <v>140</v>
      </c>
      <c r="E6" s="487"/>
      <c r="F6" s="487"/>
      <c r="G6" s="488"/>
      <c r="H6" s="487"/>
      <c r="I6" s="483" t="s">
        <v>376</v>
      </c>
    </row>
    <row r="7" spans="1:9" x14ac:dyDescent="0.15">
      <c r="A7" s="485"/>
      <c r="B7" s="485"/>
      <c r="C7" s="487"/>
      <c r="D7" s="487"/>
      <c r="E7" s="487"/>
      <c r="F7" s="487"/>
      <c r="G7" s="488"/>
      <c r="H7" s="487"/>
      <c r="I7" s="490"/>
    </row>
    <row r="8" spans="1:9" x14ac:dyDescent="0.15">
      <c r="A8" s="63">
        <v>1</v>
      </c>
      <c r="B8" s="64" t="s">
        <v>157</v>
      </c>
      <c r="C8" s="36">
        <v>0</v>
      </c>
      <c r="D8" s="36">
        <v>100</v>
      </c>
      <c r="E8" s="36">
        <v>0</v>
      </c>
      <c r="F8" s="36">
        <v>0</v>
      </c>
      <c r="G8" s="36"/>
      <c r="H8" s="36"/>
      <c r="I8" s="36">
        <v>100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0</v>
      </c>
      <c r="G9" s="36"/>
      <c r="H9" s="36"/>
      <c r="I9" s="36">
        <v>0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58</v>
      </c>
      <c r="E10" s="36">
        <v>1</v>
      </c>
      <c r="F10" s="36">
        <v>0</v>
      </c>
      <c r="G10" s="36"/>
      <c r="H10" s="36"/>
      <c r="I10" s="36">
        <v>58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0</v>
      </c>
      <c r="G11" s="36"/>
      <c r="H11" s="36"/>
      <c r="I11" s="36">
        <v>0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3</v>
      </c>
      <c r="E12" s="36">
        <v>1</v>
      </c>
      <c r="F12" s="36">
        <v>0</v>
      </c>
      <c r="G12" s="36"/>
      <c r="H12" s="36"/>
      <c r="I12" s="36">
        <v>3</v>
      </c>
    </row>
    <row r="13" spans="1:9" x14ac:dyDescent="0.15">
      <c r="A13" s="63">
        <v>6</v>
      </c>
      <c r="B13" s="64" t="s">
        <v>162</v>
      </c>
      <c r="C13" s="36">
        <v>0</v>
      </c>
      <c r="D13" s="36">
        <v>407</v>
      </c>
      <c r="E13" s="36">
        <v>0</v>
      </c>
      <c r="F13" s="36">
        <v>1</v>
      </c>
      <c r="G13" s="36"/>
      <c r="H13" s="36"/>
      <c r="I13" s="36">
        <v>406</v>
      </c>
    </row>
    <row r="14" spans="1:9" x14ac:dyDescent="0.15">
      <c r="A14" s="63">
        <v>7</v>
      </c>
      <c r="B14" s="64" t="s">
        <v>163</v>
      </c>
      <c r="C14" s="36">
        <v>1</v>
      </c>
      <c r="D14" s="36">
        <v>115</v>
      </c>
      <c r="E14" s="36">
        <v>0</v>
      </c>
      <c r="F14" s="36">
        <v>0</v>
      </c>
      <c r="G14" s="36"/>
      <c r="H14" s="36"/>
      <c r="I14" s="36">
        <v>115</v>
      </c>
    </row>
    <row r="15" spans="1:9" x14ac:dyDescent="0.15">
      <c r="A15" s="63">
        <v>8</v>
      </c>
      <c r="B15" s="64" t="s">
        <v>164</v>
      </c>
      <c r="C15" s="36">
        <v>0</v>
      </c>
      <c r="D15" s="36">
        <v>30</v>
      </c>
      <c r="E15" s="36">
        <v>0</v>
      </c>
      <c r="F15" s="36">
        <v>0</v>
      </c>
      <c r="G15" s="36"/>
      <c r="H15" s="36"/>
      <c r="I15" s="36">
        <v>30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13</v>
      </c>
      <c r="E16" s="36">
        <v>0</v>
      </c>
      <c r="F16" s="36">
        <v>0</v>
      </c>
      <c r="G16" s="36"/>
      <c r="H16" s="36"/>
      <c r="I16" s="36">
        <v>13</v>
      </c>
    </row>
    <row r="17" spans="1:9" x14ac:dyDescent="0.15">
      <c r="A17" s="63">
        <v>10</v>
      </c>
      <c r="B17" s="64" t="s">
        <v>166</v>
      </c>
      <c r="C17" s="36">
        <v>0</v>
      </c>
      <c r="D17" s="36">
        <v>14</v>
      </c>
      <c r="E17" s="36">
        <v>0</v>
      </c>
      <c r="F17" s="36">
        <v>0</v>
      </c>
      <c r="G17" s="36"/>
      <c r="H17" s="36"/>
      <c r="I17" s="36">
        <v>14</v>
      </c>
    </row>
    <row r="18" spans="1:9" x14ac:dyDescent="0.15">
      <c r="A18" s="63">
        <v>11</v>
      </c>
      <c r="B18" s="64" t="s">
        <v>167</v>
      </c>
      <c r="C18" s="36">
        <v>9</v>
      </c>
      <c r="D18" s="36">
        <v>3201</v>
      </c>
      <c r="E18" s="36">
        <v>8</v>
      </c>
      <c r="F18" s="36">
        <v>6</v>
      </c>
      <c r="G18" s="36"/>
      <c r="H18" s="36"/>
      <c r="I18" s="36">
        <v>3202</v>
      </c>
    </row>
    <row r="19" spans="1:9" x14ac:dyDescent="0.15">
      <c r="A19" s="194">
        <v>12</v>
      </c>
      <c r="B19" s="64" t="s">
        <v>168</v>
      </c>
      <c r="C19" s="36">
        <v>0</v>
      </c>
      <c r="D19" s="36">
        <v>178</v>
      </c>
      <c r="E19" s="36">
        <v>0</v>
      </c>
      <c r="F19" s="36">
        <v>0</v>
      </c>
      <c r="G19" s="36"/>
      <c r="H19" s="36"/>
      <c r="I19" s="36">
        <v>178</v>
      </c>
    </row>
    <row r="20" spans="1:9" x14ac:dyDescent="0.15">
      <c r="A20" s="194">
        <v>13</v>
      </c>
      <c r="B20" s="64" t="s">
        <v>169</v>
      </c>
      <c r="C20" s="36">
        <v>0</v>
      </c>
      <c r="D20" s="36">
        <v>50</v>
      </c>
      <c r="E20" s="36">
        <v>0</v>
      </c>
      <c r="F20" s="36">
        <v>0</v>
      </c>
      <c r="G20" s="36"/>
      <c r="H20" s="36"/>
      <c r="I20" s="36">
        <v>50</v>
      </c>
    </row>
    <row r="21" spans="1:9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v>0</v>
      </c>
    </row>
    <row r="22" spans="1:9" x14ac:dyDescent="0.15">
      <c r="A22" s="63">
        <v>15</v>
      </c>
      <c r="B22" s="64" t="s">
        <v>171</v>
      </c>
      <c r="C22" s="36">
        <v>0</v>
      </c>
      <c r="D22" s="36">
        <v>22</v>
      </c>
      <c r="E22" s="36">
        <v>0</v>
      </c>
      <c r="F22" s="36">
        <v>0</v>
      </c>
      <c r="G22" s="36"/>
      <c r="H22" s="36"/>
      <c r="I22" s="36">
        <v>22</v>
      </c>
    </row>
    <row r="23" spans="1:9" x14ac:dyDescent="0.15">
      <c r="A23" s="194">
        <v>16</v>
      </c>
      <c r="B23" s="64" t="s">
        <v>172</v>
      </c>
      <c r="C23" s="36">
        <v>0</v>
      </c>
      <c r="D23" s="36">
        <v>175</v>
      </c>
      <c r="E23" s="36">
        <v>0</v>
      </c>
      <c r="F23" s="36">
        <v>0</v>
      </c>
      <c r="G23" s="36"/>
      <c r="H23" s="36"/>
      <c r="I23" s="36">
        <v>175</v>
      </c>
    </row>
    <row r="24" spans="1:9" ht="21" customHeight="1" x14ac:dyDescent="0.15">
      <c r="A24" s="194">
        <v>17</v>
      </c>
      <c r="B24" s="64" t="s">
        <v>173</v>
      </c>
      <c r="C24" s="36">
        <v>0</v>
      </c>
      <c r="D24" s="36">
        <v>85</v>
      </c>
      <c r="E24" s="36">
        <v>0</v>
      </c>
      <c r="F24" s="36">
        <v>0</v>
      </c>
      <c r="G24" s="36"/>
      <c r="H24" s="36"/>
      <c r="I24" s="36">
        <v>85</v>
      </c>
    </row>
    <row r="25" spans="1:9" x14ac:dyDescent="0.15">
      <c r="A25" s="1">
        <v>18</v>
      </c>
      <c r="B25" s="5" t="s">
        <v>174</v>
      </c>
      <c r="C25" s="36">
        <v>0</v>
      </c>
      <c r="D25" s="36">
        <v>540</v>
      </c>
      <c r="E25" s="36">
        <v>2</v>
      </c>
      <c r="F25" s="36">
        <v>1</v>
      </c>
      <c r="G25" s="36"/>
      <c r="H25" s="36"/>
      <c r="I25" s="36">
        <v>538</v>
      </c>
    </row>
    <row r="26" spans="1:9" x14ac:dyDescent="0.15">
      <c r="A26" s="8">
        <v>19</v>
      </c>
      <c r="B26" s="7" t="s">
        <v>175</v>
      </c>
      <c r="C26" s="36">
        <v>11</v>
      </c>
      <c r="D26" s="36">
        <v>4991</v>
      </c>
      <c r="E26" s="36">
        <v>13</v>
      </c>
      <c r="F26" s="36">
        <v>9</v>
      </c>
      <c r="G26" s="36"/>
      <c r="H26" s="36"/>
      <c r="I26" s="36">
        <v>4988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0"/>
  <sheetViews>
    <sheetView workbookViewId="0"/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348</v>
      </c>
      <c r="I1" s="143">
        <v>44012</v>
      </c>
    </row>
    <row r="2" spans="1:9" x14ac:dyDescent="0.15">
      <c r="A2" s="19"/>
      <c r="I2" s="137" t="s">
        <v>343</v>
      </c>
    </row>
    <row r="3" spans="1:9" x14ac:dyDescent="0.15">
      <c r="G3" s="31"/>
    </row>
    <row r="4" spans="1:9" x14ac:dyDescent="0.15">
      <c r="A4" s="494" t="s">
        <v>132</v>
      </c>
      <c r="B4" s="495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496"/>
      <c r="B5" s="497"/>
      <c r="C5" s="493" t="s">
        <v>156</v>
      </c>
      <c r="D5" s="493"/>
      <c r="E5" s="493" t="s">
        <v>134</v>
      </c>
      <c r="F5" s="493" t="s">
        <v>135</v>
      </c>
      <c r="G5" s="498" t="s">
        <v>136</v>
      </c>
      <c r="H5" s="493" t="s">
        <v>137</v>
      </c>
      <c r="I5" s="26" t="s">
        <v>138</v>
      </c>
    </row>
    <row r="6" spans="1:9" x14ac:dyDescent="0.15">
      <c r="A6" s="496"/>
      <c r="B6" s="497"/>
      <c r="C6" s="493" t="s">
        <v>139</v>
      </c>
      <c r="D6" s="493" t="s">
        <v>140</v>
      </c>
      <c r="E6" s="493"/>
      <c r="F6" s="493"/>
      <c r="G6" s="498"/>
      <c r="H6" s="493"/>
      <c r="I6" s="491" t="s">
        <v>377</v>
      </c>
    </row>
    <row r="7" spans="1:9" x14ac:dyDescent="0.15">
      <c r="A7" s="496"/>
      <c r="B7" s="497"/>
      <c r="C7" s="493"/>
      <c r="D7" s="493"/>
      <c r="E7" s="493"/>
      <c r="F7" s="493"/>
      <c r="G7" s="498"/>
      <c r="H7" s="493"/>
      <c r="I7" s="492"/>
    </row>
    <row r="8" spans="1:9" x14ac:dyDescent="0.15">
      <c r="A8" s="27">
        <v>1</v>
      </c>
      <c r="B8" s="30" t="s">
        <v>177</v>
      </c>
      <c r="C8" s="28">
        <v>249</v>
      </c>
      <c r="D8" s="28">
        <v>43528</v>
      </c>
      <c r="E8" s="28">
        <v>87</v>
      </c>
      <c r="F8" s="28">
        <v>33</v>
      </c>
      <c r="G8" s="32"/>
      <c r="H8" s="28"/>
      <c r="I8" s="28">
        <v>43657</v>
      </c>
    </row>
    <row r="9" spans="1:9" x14ac:dyDescent="0.15">
      <c r="A9" s="27">
        <v>2</v>
      </c>
      <c r="B9" s="30" t="s">
        <v>178</v>
      </c>
      <c r="C9" s="28"/>
      <c r="D9" s="28">
        <v>43</v>
      </c>
      <c r="E9" s="28"/>
      <c r="F9" s="28"/>
      <c r="G9" s="32"/>
      <c r="H9" s="28"/>
      <c r="I9" s="28">
        <v>43</v>
      </c>
    </row>
    <row r="10" spans="1:9" x14ac:dyDescent="0.15">
      <c r="A10" s="29">
        <v>11</v>
      </c>
      <c r="B10" s="29" t="s">
        <v>175</v>
      </c>
      <c r="C10" s="33">
        <v>249</v>
      </c>
      <c r="D10" s="33">
        <v>43571</v>
      </c>
      <c r="E10" s="33">
        <v>87</v>
      </c>
      <c r="F10" s="33">
        <v>33</v>
      </c>
      <c r="G10" s="33">
        <v>0</v>
      </c>
      <c r="H10" s="33">
        <v>0</v>
      </c>
      <c r="I10" s="33">
        <v>43700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8"/>
  <sheetViews>
    <sheetView workbookViewId="0"/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44012</v>
      </c>
    </row>
    <row r="2" spans="1:12" x14ac:dyDescent="0.15">
      <c r="L2" s="137" t="s">
        <v>343</v>
      </c>
    </row>
    <row r="3" spans="1:12" x14ac:dyDescent="0.15">
      <c r="A3" s="485" t="s">
        <v>132</v>
      </c>
      <c r="B3" s="485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85"/>
      <c r="B4" s="485"/>
      <c r="C4" s="487" t="s">
        <v>181</v>
      </c>
      <c r="D4" s="487"/>
      <c r="E4" s="487"/>
      <c r="F4" s="487"/>
      <c r="G4" s="487"/>
      <c r="H4" s="487"/>
    </row>
    <row r="5" spans="1:12" ht="21" x14ac:dyDescent="0.15">
      <c r="A5" s="485"/>
      <c r="B5" s="485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844.66977947876103</v>
      </c>
      <c r="D6" s="59">
        <v>97.284191754507887</v>
      </c>
      <c r="E6" s="59">
        <v>30.737758436403386</v>
      </c>
      <c r="F6" s="59">
        <v>20.837432</v>
      </c>
      <c r="G6" s="59">
        <v>37.211995000000002</v>
      </c>
      <c r="H6" s="59">
        <v>131.259772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f t="shared" ref="C8:H8" si="0">+C6+C7</f>
        <v>844.66977947876103</v>
      </c>
      <c r="D8" s="66">
        <f t="shared" si="0"/>
        <v>97.284191754507887</v>
      </c>
      <c r="E8" s="66">
        <f t="shared" si="0"/>
        <v>30.737758436403386</v>
      </c>
      <c r="F8" s="66">
        <f t="shared" si="0"/>
        <v>20.837432</v>
      </c>
      <c r="G8" s="66">
        <f t="shared" si="0"/>
        <v>37.211995000000002</v>
      </c>
      <c r="H8" s="66">
        <f t="shared" si="0"/>
        <v>131.259772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11"/>
  <sheetViews>
    <sheetView workbookViewId="0"/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353</v>
      </c>
      <c r="O1" s="143">
        <v>44012</v>
      </c>
    </row>
    <row r="2" spans="1:16" x14ac:dyDescent="0.15">
      <c r="A2" s="19"/>
      <c r="K2" s="137" t="s">
        <v>343</v>
      </c>
    </row>
    <row r="4" spans="1:16" x14ac:dyDescent="0.15">
      <c r="A4" s="494" t="s">
        <v>132</v>
      </c>
      <c r="B4" s="495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496"/>
      <c r="B5" s="497"/>
      <c r="C5" s="493" t="s">
        <v>195</v>
      </c>
      <c r="D5" s="493"/>
      <c r="E5" s="493"/>
      <c r="F5" s="493"/>
      <c r="G5" s="493"/>
      <c r="H5" s="493"/>
      <c r="I5" s="493"/>
      <c r="J5" s="493" t="s">
        <v>196</v>
      </c>
      <c r="K5" s="493"/>
      <c r="L5" s="493"/>
      <c r="M5" s="493"/>
      <c r="N5" s="493" t="s">
        <v>197</v>
      </c>
      <c r="O5" s="493"/>
    </row>
    <row r="6" spans="1:16" x14ac:dyDescent="0.15">
      <c r="A6" s="496"/>
      <c r="B6" s="497"/>
      <c r="C6" s="499"/>
      <c r="D6" s="493" t="s">
        <v>307</v>
      </c>
      <c r="E6" s="493" t="s">
        <v>304</v>
      </c>
      <c r="F6" s="493" t="s">
        <v>198</v>
      </c>
      <c r="G6" s="493"/>
      <c r="H6" s="493"/>
      <c r="I6" s="493"/>
      <c r="J6" s="493" t="s">
        <v>140</v>
      </c>
      <c r="K6" s="493"/>
      <c r="L6" s="493" t="s">
        <v>199</v>
      </c>
      <c r="M6" s="493"/>
      <c r="N6" s="493" t="s">
        <v>200</v>
      </c>
      <c r="O6" s="493" t="s">
        <v>306</v>
      </c>
    </row>
    <row r="7" spans="1:16" s="16" customFormat="1" ht="31.5" x14ac:dyDescent="0.15">
      <c r="A7" s="496"/>
      <c r="B7" s="497"/>
      <c r="C7" s="499"/>
      <c r="D7" s="493"/>
      <c r="E7" s="493"/>
      <c r="F7" s="65"/>
      <c r="G7" s="65" t="s">
        <v>303</v>
      </c>
      <c r="H7" s="65" t="s">
        <v>305</v>
      </c>
      <c r="I7" s="65" t="s">
        <v>306</v>
      </c>
      <c r="J7" s="65"/>
      <c r="K7" s="65" t="s">
        <v>306</v>
      </c>
      <c r="L7" s="65"/>
      <c r="M7" s="65" t="s">
        <v>306</v>
      </c>
      <c r="N7" s="493"/>
      <c r="O7" s="493"/>
      <c r="P7" s="34"/>
    </row>
    <row r="8" spans="1:16" s="16" customFormat="1" x14ac:dyDescent="0.15">
      <c r="A8" s="26">
        <v>10</v>
      </c>
      <c r="B8" s="27" t="s">
        <v>201</v>
      </c>
      <c r="C8" s="28">
        <v>9563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31751</v>
      </c>
      <c r="D9" s="28">
        <v>117</v>
      </c>
      <c r="E9" s="28">
        <v>59</v>
      </c>
      <c r="F9" s="28">
        <v>196</v>
      </c>
      <c r="G9" s="28">
        <v>200</v>
      </c>
      <c r="H9" s="28">
        <v>187</v>
      </c>
      <c r="I9" s="28">
        <v>1</v>
      </c>
      <c r="J9" s="28">
        <v>33</v>
      </c>
      <c r="K9" s="28">
        <v>1</v>
      </c>
      <c r="L9" s="28">
        <v>87</v>
      </c>
      <c r="M9" s="28">
        <v>0</v>
      </c>
      <c r="N9" s="28">
        <v>109</v>
      </c>
      <c r="O9" s="28">
        <v>55</v>
      </c>
    </row>
    <row r="10" spans="1:16" x14ac:dyDescent="0.15">
      <c r="A10" s="26">
        <v>30</v>
      </c>
      <c r="B10" s="27" t="s">
        <v>203</v>
      </c>
      <c r="C10" s="28">
        <v>2405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5"/>
  <sheetViews>
    <sheetView workbookViewId="0"/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352</v>
      </c>
      <c r="F1" s="143">
        <v>44012</v>
      </c>
      <c r="J1" s="137" t="s">
        <v>343</v>
      </c>
    </row>
    <row r="3" spans="1:10" x14ac:dyDescent="0.15">
      <c r="A3" s="500" t="s">
        <v>132</v>
      </c>
      <c r="B3" s="501"/>
      <c r="C3" s="1" t="s">
        <v>0</v>
      </c>
      <c r="D3" s="1" t="s">
        <v>1</v>
      </c>
    </row>
    <row r="4" spans="1:10" ht="42" x14ac:dyDescent="0.15">
      <c r="A4" s="502"/>
      <c r="B4" s="503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83</v>
      </c>
      <c r="D5" s="66">
        <v>28</v>
      </c>
    </row>
    <row r="6" spans="1:10" ht="21" x14ac:dyDescent="0.15">
      <c r="A6" s="1">
        <v>2</v>
      </c>
      <c r="B6" s="5" t="s">
        <v>669</v>
      </c>
      <c r="C6" s="59"/>
      <c r="D6" s="59">
        <v>2</v>
      </c>
    </row>
    <row r="7" spans="1:10" ht="21" x14ac:dyDescent="0.15">
      <c r="A7" s="1">
        <v>3</v>
      </c>
      <c r="B7" s="5" t="s">
        <v>672</v>
      </c>
      <c r="C7" s="59">
        <v>-2</v>
      </c>
      <c r="D7" s="59">
        <v>-2</v>
      </c>
    </row>
    <row r="8" spans="1:10" ht="21" x14ac:dyDescent="0.15">
      <c r="A8" s="1">
        <v>4</v>
      </c>
      <c r="B8" s="10" t="s">
        <v>670</v>
      </c>
      <c r="C8" s="59">
        <v>4</v>
      </c>
      <c r="D8" s="59">
        <v>0</v>
      </c>
    </row>
    <row r="9" spans="1:10" ht="21" x14ac:dyDescent="0.15">
      <c r="A9" s="1">
        <v>5</v>
      </c>
      <c r="B9" s="5" t="s">
        <v>674</v>
      </c>
      <c r="C9" s="59">
        <v>2</v>
      </c>
      <c r="D9" s="59">
        <v>4</v>
      </c>
    </row>
    <row r="10" spans="1:10" ht="21" x14ac:dyDescent="0.15">
      <c r="A10" s="1">
        <v>6</v>
      </c>
      <c r="B10" s="5" t="s">
        <v>671</v>
      </c>
      <c r="C10" s="59">
        <v>0</v>
      </c>
      <c r="D10" s="59">
        <v>0</v>
      </c>
    </row>
    <row r="11" spans="1:10" ht="23.25" customHeight="1" x14ac:dyDescent="0.15">
      <c r="A11" s="1">
        <v>7</v>
      </c>
      <c r="B11" s="10" t="s">
        <v>673</v>
      </c>
      <c r="C11" s="59">
        <v>0</v>
      </c>
      <c r="D11" s="59">
        <v>0</v>
      </c>
    </row>
    <row r="12" spans="1:10" x14ac:dyDescent="0.15">
      <c r="A12" s="1">
        <v>8</v>
      </c>
      <c r="B12" s="5" t="s">
        <v>208</v>
      </c>
      <c r="C12" s="59">
        <v>0</v>
      </c>
      <c r="D12" s="59">
        <v>0</v>
      </c>
    </row>
    <row r="13" spans="1:10" x14ac:dyDescent="0.15">
      <c r="A13" s="1">
        <v>9</v>
      </c>
      <c r="B13" s="9" t="s">
        <v>209</v>
      </c>
      <c r="C13" s="66">
        <v>87</v>
      </c>
      <c r="D13" s="66">
        <v>32</v>
      </c>
    </row>
    <row r="14" spans="1:10" ht="21" x14ac:dyDescent="0.15">
      <c r="A14" s="1">
        <v>10</v>
      </c>
      <c r="B14" s="10" t="s">
        <v>210</v>
      </c>
      <c r="C14" s="5">
        <v>-2</v>
      </c>
      <c r="D14" s="5">
        <v>0</v>
      </c>
    </row>
    <row r="15" spans="1:10" x14ac:dyDescent="0.15">
      <c r="A15" s="1">
        <v>11</v>
      </c>
      <c r="B15" s="10" t="s">
        <v>211</v>
      </c>
      <c r="C15" s="5">
        <v>0</v>
      </c>
      <c r="D15" s="5">
        <v>0</v>
      </c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workbookViewId="0"/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359</v>
      </c>
      <c r="D1" s="143">
        <v>44012</v>
      </c>
      <c r="H1" s="137" t="s">
        <v>343</v>
      </c>
    </row>
    <row r="3" spans="1:8" x14ac:dyDescent="0.15">
      <c r="A3" s="500" t="s">
        <v>132</v>
      </c>
      <c r="B3" s="501"/>
      <c r="C3" s="1" t="s">
        <v>0</v>
      </c>
    </row>
    <row r="4" spans="1:8" ht="42" x14ac:dyDescent="0.15">
      <c r="A4" s="502"/>
      <c r="B4" s="503"/>
      <c r="C4" s="1" t="s">
        <v>213</v>
      </c>
    </row>
    <row r="5" spans="1:8" x14ac:dyDescent="0.15">
      <c r="A5" s="1">
        <v>1</v>
      </c>
      <c r="B5" s="9" t="s">
        <v>207</v>
      </c>
      <c r="C5" s="66">
        <v>215.91499999999999</v>
      </c>
    </row>
    <row r="6" spans="1:8" ht="21" x14ac:dyDescent="0.15">
      <c r="A6" s="1">
        <v>2</v>
      </c>
      <c r="B6" s="5" t="s">
        <v>214</v>
      </c>
      <c r="C6" s="21">
        <v>45.545999999999999</v>
      </c>
    </row>
    <row r="7" spans="1:8" x14ac:dyDescent="0.15">
      <c r="A7" s="1">
        <v>3</v>
      </c>
      <c r="B7" s="5" t="s">
        <v>215</v>
      </c>
      <c r="C7" s="21">
        <v>-45.533999999999999</v>
      </c>
    </row>
    <row r="8" spans="1:8" x14ac:dyDescent="0.15">
      <c r="A8" s="1">
        <v>4</v>
      </c>
      <c r="B8" s="5" t="s">
        <v>216</v>
      </c>
      <c r="C8" s="21">
        <v>-3.8490000000000002</v>
      </c>
    </row>
    <row r="9" spans="1:8" x14ac:dyDescent="0.15">
      <c r="A9" s="1">
        <v>5</v>
      </c>
      <c r="B9" s="5" t="s">
        <v>217</v>
      </c>
      <c r="C9" s="21">
        <v>-6.93</v>
      </c>
    </row>
    <row r="10" spans="1:8" x14ac:dyDescent="0.15">
      <c r="A10" s="1">
        <v>6</v>
      </c>
      <c r="B10" s="9" t="s">
        <v>209</v>
      </c>
      <c r="C10" s="142">
        <v>205.14800000000002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workbookViewId="0">
      <selection activeCell="H1" sqref="H1"/>
    </sheetView>
  </sheetViews>
  <sheetFormatPr baseColWidth="10" defaultColWidth="12" defaultRowHeight="12" x14ac:dyDescent="0.2"/>
  <cols>
    <col min="1" max="1" width="6.83203125" style="271" bestFit="1" customWidth="1"/>
    <col min="2" max="2" width="44.33203125" style="271" bestFit="1" customWidth="1"/>
    <col min="3" max="4" width="16.1640625" style="271" customWidth="1"/>
    <col min="5" max="16384" width="12" style="271"/>
  </cols>
  <sheetData>
    <row r="1" spans="1:8" x14ac:dyDescent="0.2">
      <c r="A1" s="275" t="s">
        <v>772</v>
      </c>
      <c r="B1" s="275" t="s">
        <v>774</v>
      </c>
      <c r="H1" s="137" t="s">
        <v>343</v>
      </c>
    </row>
    <row r="2" spans="1:8" x14ac:dyDescent="0.2">
      <c r="A2" s="275"/>
      <c r="B2" s="275"/>
    </row>
    <row r="3" spans="1:8" x14ac:dyDescent="0.2">
      <c r="A3" s="275"/>
      <c r="B3" s="275"/>
      <c r="C3" s="393">
        <v>44104</v>
      </c>
      <c r="D3" s="394">
        <v>2020</v>
      </c>
    </row>
    <row r="4" spans="1:8" x14ac:dyDescent="0.2">
      <c r="C4" s="316" t="s">
        <v>0</v>
      </c>
      <c r="D4" s="316" t="s">
        <v>1</v>
      </c>
    </row>
    <row r="5" spans="1:8" ht="24" x14ac:dyDescent="0.2">
      <c r="A5" s="268"/>
      <c r="B5" s="268"/>
      <c r="C5" s="310" t="s">
        <v>3</v>
      </c>
      <c r="D5" s="311" t="s">
        <v>771</v>
      </c>
    </row>
    <row r="6" spans="1:8" x14ac:dyDescent="0.2">
      <c r="A6" s="316">
        <v>1</v>
      </c>
      <c r="B6" s="313" t="s">
        <v>69</v>
      </c>
      <c r="C6" s="287">
        <v>472.34630763000001</v>
      </c>
      <c r="D6" s="287">
        <v>490.08810694599998</v>
      </c>
    </row>
    <row r="7" spans="1:8" x14ac:dyDescent="0.2">
      <c r="A7" s="308">
        <v>2</v>
      </c>
      <c r="B7" s="314" t="s">
        <v>95</v>
      </c>
      <c r="C7" s="287">
        <v>1037.0389268500001</v>
      </c>
      <c r="D7" s="287">
        <v>1075.07910984</v>
      </c>
    </row>
    <row r="8" spans="1:8" x14ac:dyDescent="0.2">
      <c r="A8" s="308">
        <v>3</v>
      </c>
      <c r="B8" s="314" t="s">
        <v>96</v>
      </c>
      <c r="C8" s="287">
        <v>682.86321129999999</v>
      </c>
      <c r="D8" s="287">
        <v>686.40420209399997</v>
      </c>
    </row>
    <row r="9" spans="1:8" x14ac:dyDescent="0.2">
      <c r="A9" s="308">
        <v>4</v>
      </c>
      <c r="B9" s="314" t="s">
        <v>70</v>
      </c>
      <c r="C9" s="287">
        <v>562.52261171000009</v>
      </c>
      <c r="D9" s="287">
        <v>476.686047906</v>
      </c>
    </row>
    <row r="10" spans="1:8" x14ac:dyDescent="0.2">
      <c r="A10" s="308">
        <v>6</v>
      </c>
      <c r="B10" s="314" t="s">
        <v>68</v>
      </c>
      <c r="C10" s="287">
        <v>83.533655780000004</v>
      </c>
      <c r="D10" s="287">
        <v>120.91660956799998</v>
      </c>
    </row>
    <row r="11" spans="1:8" x14ac:dyDescent="0.2">
      <c r="A11" s="308">
        <v>7</v>
      </c>
      <c r="B11" s="314" t="s">
        <v>67</v>
      </c>
      <c r="C11" s="287">
        <v>607.71388260000003</v>
      </c>
      <c r="D11" s="287">
        <v>750.28306019599995</v>
      </c>
    </row>
    <row r="12" spans="1:8" x14ac:dyDescent="0.2">
      <c r="A12" s="308">
        <v>8</v>
      </c>
      <c r="B12" s="314" t="s">
        <v>66</v>
      </c>
      <c r="C12" s="287">
        <v>2377.8546487200001</v>
      </c>
      <c r="D12" s="287">
        <v>2381.8207746180001</v>
      </c>
    </row>
    <row r="13" spans="1:8" x14ac:dyDescent="0.2">
      <c r="A13" s="308">
        <v>9</v>
      </c>
      <c r="B13" s="314" t="s">
        <v>98</v>
      </c>
      <c r="C13" s="287">
        <v>30018.624148319999</v>
      </c>
      <c r="D13" s="287">
        <v>32038.375945718006</v>
      </c>
    </row>
    <row r="14" spans="1:8" x14ac:dyDescent="0.2">
      <c r="A14" s="308">
        <v>10</v>
      </c>
      <c r="B14" s="314" t="s">
        <v>64</v>
      </c>
      <c r="C14" s="287">
        <v>170.69948340000002</v>
      </c>
      <c r="D14" s="287">
        <v>174.87545077999999</v>
      </c>
    </row>
    <row r="15" spans="1:8" x14ac:dyDescent="0.2">
      <c r="A15" s="308">
        <v>11</v>
      </c>
      <c r="B15" s="314" t="s">
        <v>937</v>
      </c>
      <c r="C15" s="287">
        <v>414.40400288000001</v>
      </c>
      <c r="D15" s="287">
        <v>210.04546295999998</v>
      </c>
    </row>
    <row r="16" spans="1:8" x14ac:dyDescent="0.2">
      <c r="A16" s="308">
        <v>12</v>
      </c>
      <c r="B16" s="314" t="s">
        <v>97</v>
      </c>
      <c r="C16" s="287">
        <v>6926.3572973500004</v>
      </c>
      <c r="D16" s="287">
        <v>5656.8958436700004</v>
      </c>
    </row>
    <row r="17" spans="1:4" x14ac:dyDescent="0.2">
      <c r="A17" s="308">
        <v>15</v>
      </c>
      <c r="B17" s="314" t="s">
        <v>65</v>
      </c>
      <c r="C17" s="287">
        <v>456.73551143999998</v>
      </c>
      <c r="D17" s="287">
        <v>418.47972631200003</v>
      </c>
    </row>
    <row r="18" spans="1:4" x14ac:dyDescent="0.2">
      <c r="A18" s="308">
        <v>16</v>
      </c>
      <c r="B18" s="314" t="s">
        <v>63</v>
      </c>
      <c r="C18" s="287">
        <v>268.74603249</v>
      </c>
      <c r="D18" s="287">
        <v>288.792833868</v>
      </c>
    </row>
    <row r="19" spans="1:4" x14ac:dyDescent="0.2">
      <c r="A19" s="317">
        <v>17</v>
      </c>
      <c r="B19" s="315" t="s">
        <v>55</v>
      </c>
      <c r="C19" s="312">
        <v>44079.43972047</v>
      </c>
      <c r="D19" s="312">
        <v>44768.743174475996</v>
      </c>
    </row>
    <row r="21" spans="1:4" x14ac:dyDescent="0.2">
      <c r="B21" s="271" t="s">
        <v>775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29"/>
  <sheetViews>
    <sheetView workbookViewId="0">
      <selection activeCell="U1" sqref="U1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86" t="s">
        <v>938</v>
      </c>
      <c r="B1" s="275" t="s">
        <v>847</v>
      </c>
      <c r="U1" s="137" t="s">
        <v>343</v>
      </c>
    </row>
    <row r="2" spans="1:22" x14ac:dyDescent="0.2">
      <c r="A2" s="386"/>
      <c r="B2" s="275"/>
      <c r="U2" s="137"/>
    </row>
    <row r="3" spans="1:22" x14ac:dyDescent="0.2">
      <c r="B3" s="275"/>
      <c r="C3" s="504">
        <v>43830</v>
      </c>
      <c r="D3" s="504"/>
    </row>
    <row r="4" spans="1:22" x14ac:dyDescent="0.2">
      <c r="B4" s="275"/>
      <c r="C4" s="396" t="s">
        <v>0</v>
      </c>
      <c r="D4" s="396" t="s">
        <v>1</v>
      </c>
      <c r="E4" s="397" t="s">
        <v>2</v>
      </c>
      <c r="F4" s="397" t="s">
        <v>5</v>
      </c>
      <c r="G4" s="397" t="s">
        <v>6</v>
      </c>
      <c r="H4" s="397" t="s">
        <v>7</v>
      </c>
      <c r="I4" s="397" t="s">
        <v>8</v>
      </c>
      <c r="J4" s="397" t="s">
        <v>189</v>
      </c>
      <c r="K4" s="397" t="s">
        <v>190</v>
      </c>
      <c r="L4" s="397" t="s">
        <v>191</v>
      </c>
      <c r="M4" s="397" t="s">
        <v>193</v>
      </c>
      <c r="N4" s="397" t="s">
        <v>194</v>
      </c>
      <c r="O4" s="397" t="s">
        <v>276</v>
      </c>
      <c r="P4" s="397" t="s">
        <v>277</v>
      </c>
      <c r="Q4" s="397" t="s">
        <v>278</v>
      </c>
      <c r="R4" s="397" t="s">
        <v>279</v>
      </c>
      <c r="S4" s="397" t="s">
        <v>852</v>
      </c>
      <c r="T4" s="397" t="s">
        <v>853</v>
      </c>
      <c r="U4" s="397" t="s">
        <v>776</v>
      </c>
      <c r="V4" s="397" t="s">
        <v>854</v>
      </c>
    </row>
    <row r="5" spans="1:22" ht="200.25" x14ac:dyDescent="0.2">
      <c r="A5" s="387"/>
      <c r="B5" s="377"/>
      <c r="C5" s="378" t="s">
        <v>157</v>
      </c>
      <c r="D5" s="378" t="s">
        <v>158</v>
      </c>
      <c r="E5" s="378" t="s">
        <v>159</v>
      </c>
      <c r="F5" s="378" t="s">
        <v>160</v>
      </c>
      <c r="G5" s="378" t="s">
        <v>161</v>
      </c>
      <c r="H5" s="378" t="s">
        <v>162</v>
      </c>
      <c r="I5" s="378" t="s">
        <v>163</v>
      </c>
      <c r="J5" s="378" t="s">
        <v>164</v>
      </c>
      <c r="K5" s="378" t="s">
        <v>165</v>
      </c>
      <c r="L5" s="378" t="s">
        <v>166</v>
      </c>
      <c r="M5" s="378" t="s">
        <v>167</v>
      </c>
      <c r="N5" s="378" t="s">
        <v>168</v>
      </c>
      <c r="O5" s="378" t="s">
        <v>169</v>
      </c>
      <c r="P5" s="378" t="s">
        <v>170</v>
      </c>
      <c r="Q5" s="378" t="s">
        <v>171</v>
      </c>
      <c r="R5" s="378" t="s">
        <v>172</v>
      </c>
      <c r="S5" s="378" t="s">
        <v>173</v>
      </c>
      <c r="T5" s="378" t="s">
        <v>174</v>
      </c>
      <c r="U5" s="378" t="s">
        <v>848</v>
      </c>
      <c r="V5" s="378" t="s">
        <v>188</v>
      </c>
    </row>
    <row r="6" spans="1:22" x14ac:dyDescent="0.2">
      <c r="A6" s="388">
        <v>1</v>
      </c>
      <c r="B6" s="379" t="s">
        <v>69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</row>
    <row r="7" spans="1:22" x14ac:dyDescent="0.2">
      <c r="A7" s="388">
        <v>2</v>
      </c>
      <c r="B7" s="379" t="s">
        <v>68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</row>
    <row r="8" spans="1:22" x14ac:dyDescent="0.2">
      <c r="A8" s="388">
        <v>3</v>
      </c>
      <c r="B8" s="379" t="s">
        <v>67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</row>
    <row r="9" spans="1:22" x14ac:dyDescent="0.2">
      <c r="A9" s="388">
        <v>4</v>
      </c>
      <c r="B9" s="379" t="s">
        <v>223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</row>
    <row r="10" spans="1:22" x14ac:dyDescent="0.2">
      <c r="A10" s="388">
        <v>5</v>
      </c>
      <c r="B10" s="379" t="s">
        <v>419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</row>
    <row r="11" spans="1:22" x14ac:dyDescent="0.2">
      <c r="A11" s="388">
        <v>6</v>
      </c>
      <c r="B11" s="380" t="s">
        <v>849</v>
      </c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</row>
    <row r="12" spans="1:22" x14ac:dyDescent="0.2">
      <c r="A12" s="374">
        <v>7</v>
      </c>
      <c r="B12" s="382" t="s">
        <v>69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>
        <v>282</v>
      </c>
      <c r="Q12" s="381"/>
      <c r="R12" s="381"/>
      <c r="S12" s="381"/>
      <c r="T12" s="381"/>
      <c r="U12" s="381"/>
      <c r="V12" s="381">
        <v>282</v>
      </c>
    </row>
    <row r="13" spans="1:22" x14ac:dyDescent="0.2">
      <c r="A13" s="374">
        <v>8</v>
      </c>
      <c r="B13" s="382" t="s">
        <v>141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>
        <v>838</v>
      </c>
      <c r="Q13" s="381"/>
      <c r="R13" s="381"/>
      <c r="S13" s="381"/>
      <c r="T13" s="381"/>
      <c r="U13" s="381"/>
      <c r="V13" s="381">
        <v>838</v>
      </c>
    </row>
    <row r="14" spans="1:22" x14ac:dyDescent="0.2">
      <c r="A14" s="374">
        <v>9</v>
      </c>
      <c r="B14" s="382" t="s">
        <v>142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>
        <v>684</v>
      </c>
      <c r="P14" s="381"/>
      <c r="Q14" s="381"/>
      <c r="R14" s="381"/>
      <c r="S14" s="381"/>
      <c r="T14" s="381"/>
      <c r="U14" s="381"/>
      <c r="V14" s="381">
        <v>684</v>
      </c>
    </row>
    <row r="15" spans="1:22" x14ac:dyDescent="0.2">
      <c r="A15" s="374">
        <v>10</v>
      </c>
      <c r="B15" s="382" t="s">
        <v>70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>
        <v>357</v>
      </c>
      <c r="P15" s="381"/>
      <c r="Q15" s="381"/>
      <c r="R15" s="381"/>
      <c r="S15" s="381"/>
      <c r="T15" s="381"/>
      <c r="U15" s="381"/>
      <c r="V15" s="381">
        <v>357</v>
      </c>
    </row>
    <row r="16" spans="1:22" x14ac:dyDescent="0.2">
      <c r="A16" s="374">
        <v>11</v>
      </c>
      <c r="B16" s="382" t="s">
        <v>143</v>
      </c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>
        <v>0</v>
      </c>
    </row>
    <row r="17" spans="1:22" x14ac:dyDescent="0.2">
      <c r="A17" s="374">
        <v>12</v>
      </c>
      <c r="B17" s="382" t="s">
        <v>68</v>
      </c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>
        <v>198</v>
      </c>
      <c r="P17" s="381"/>
      <c r="Q17" s="381"/>
      <c r="R17" s="381"/>
      <c r="S17" s="381"/>
      <c r="T17" s="381"/>
      <c r="U17" s="381"/>
      <c r="V17" s="381">
        <v>198</v>
      </c>
    </row>
    <row r="18" spans="1:22" x14ac:dyDescent="0.2">
      <c r="A18" s="374">
        <v>13</v>
      </c>
      <c r="B18" s="382" t="s">
        <v>67</v>
      </c>
      <c r="C18" s="381">
        <v>2</v>
      </c>
      <c r="D18" s="381"/>
      <c r="E18" s="381">
        <v>33</v>
      </c>
      <c r="F18" s="381">
        <v>28</v>
      </c>
      <c r="G18" s="381"/>
      <c r="H18" s="381">
        <v>126</v>
      </c>
      <c r="I18" s="381">
        <v>91</v>
      </c>
      <c r="J18" s="381">
        <v>1</v>
      </c>
      <c r="K18" s="381"/>
      <c r="L18" s="381"/>
      <c r="M18" s="381">
        <v>72</v>
      </c>
      <c r="N18" s="381">
        <v>9</v>
      </c>
      <c r="O18" s="381">
        <v>3</v>
      </c>
      <c r="P18" s="381"/>
      <c r="Q18" s="381"/>
      <c r="R18" s="381"/>
      <c r="S18" s="381">
        <v>4</v>
      </c>
      <c r="T18" s="381">
        <v>419</v>
      </c>
      <c r="U18" s="381"/>
      <c r="V18" s="381">
        <v>788</v>
      </c>
    </row>
    <row r="19" spans="1:22" x14ac:dyDescent="0.2">
      <c r="A19" s="374">
        <v>14</v>
      </c>
      <c r="B19" s="382" t="s">
        <v>66</v>
      </c>
      <c r="C19" s="381">
        <v>6</v>
      </c>
      <c r="D19" s="381"/>
      <c r="E19" s="381">
        <v>8</v>
      </c>
      <c r="F19" s="381"/>
      <c r="G19" s="381"/>
      <c r="H19" s="381">
        <v>26</v>
      </c>
      <c r="I19" s="381">
        <v>22</v>
      </c>
      <c r="J19" s="381">
        <v>4</v>
      </c>
      <c r="K19" s="381">
        <v>1</v>
      </c>
      <c r="L19" s="381">
        <v>1</v>
      </c>
      <c r="M19" s="381">
        <v>12</v>
      </c>
      <c r="N19" s="381">
        <v>7</v>
      </c>
      <c r="O19" s="381">
        <v>4</v>
      </c>
      <c r="P19" s="381"/>
      <c r="Q19" s="381"/>
      <c r="R19" s="381">
        <v>2</v>
      </c>
      <c r="S19" s="381">
        <v>1</v>
      </c>
      <c r="T19" s="381">
        <v>13</v>
      </c>
      <c r="U19" s="381">
        <v>2280</v>
      </c>
      <c r="V19" s="381">
        <v>2387</v>
      </c>
    </row>
    <row r="20" spans="1:22" x14ac:dyDescent="0.2">
      <c r="A20" s="374">
        <v>15</v>
      </c>
      <c r="B20" s="382" t="s">
        <v>98</v>
      </c>
      <c r="C20" s="381">
        <v>103</v>
      </c>
      <c r="D20" s="381">
        <v>1</v>
      </c>
      <c r="E20" s="381">
        <v>37</v>
      </c>
      <c r="F20" s="381"/>
      <c r="G20" s="381"/>
      <c r="H20" s="381">
        <v>432</v>
      </c>
      <c r="I20" s="381">
        <v>109</v>
      </c>
      <c r="J20" s="381">
        <v>23</v>
      </c>
      <c r="K20" s="381">
        <v>10</v>
      </c>
      <c r="L20" s="381">
        <v>11</v>
      </c>
      <c r="M20" s="381">
        <v>3339</v>
      </c>
      <c r="N20" s="381">
        <v>137</v>
      </c>
      <c r="O20" s="381">
        <v>50</v>
      </c>
      <c r="P20" s="381"/>
      <c r="Q20" s="381">
        <v>8</v>
      </c>
      <c r="R20" s="381">
        <v>124</v>
      </c>
      <c r="S20" s="381">
        <v>69</v>
      </c>
      <c r="T20" s="381">
        <v>126</v>
      </c>
      <c r="U20" s="381">
        <v>28552</v>
      </c>
      <c r="V20" s="381">
        <v>33131</v>
      </c>
    </row>
    <row r="21" spans="1:22" x14ac:dyDescent="0.2">
      <c r="A21" s="374">
        <v>16</v>
      </c>
      <c r="B21" s="382" t="s">
        <v>64</v>
      </c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>
        <v>18</v>
      </c>
      <c r="N21" s="381"/>
      <c r="O21" s="381"/>
      <c r="P21" s="381"/>
      <c r="Q21" s="381"/>
      <c r="R21" s="381"/>
      <c r="S21" s="381"/>
      <c r="T21" s="381">
        <v>2</v>
      </c>
      <c r="U21" s="381">
        <v>153</v>
      </c>
      <c r="V21" s="381">
        <v>173</v>
      </c>
    </row>
    <row r="22" spans="1:22" x14ac:dyDescent="0.2">
      <c r="A22" s="374">
        <v>17</v>
      </c>
      <c r="B22" s="382" t="s">
        <v>145</v>
      </c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>
        <v>0</v>
      </c>
    </row>
    <row r="23" spans="1:22" x14ac:dyDescent="0.2">
      <c r="A23" s="374">
        <v>18</v>
      </c>
      <c r="B23" s="382" t="s">
        <v>146</v>
      </c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>
        <v>4818</v>
      </c>
      <c r="P23" s="381"/>
      <c r="Q23" s="381"/>
      <c r="R23" s="381"/>
      <c r="S23" s="381"/>
      <c r="T23" s="381"/>
      <c r="U23" s="381"/>
      <c r="V23" s="381">
        <v>4818</v>
      </c>
    </row>
    <row r="24" spans="1:22" ht="21" x14ac:dyDescent="0.2">
      <c r="A24" s="374">
        <v>19</v>
      </c>
      <c r="B24" s="382" t="s">
        <v>147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>
        <v>0</v>
      </c>
    </row>
    <row r="25" spans="1:22" x14ac:dyDescent="0.2">
      <c r="A25" s="374">
        <v>20</v>
      </c>
      <c r="B25" s="382" t="s">
        <v>148</v>
      </c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>
        <v>0</v>
      </c>
    </row>
    <row r="26" spans="1:22" x14ac:dyDescent="0.2">
      <c r="A26" s="374">
        <v>21</v>
      </c>
      <c r="B26" s="382" t="s">
        <v>149</v>
      </c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>
        <v>1</v>
      </c>
      <c r="N26" s="381"/>
      <c r="O26" s="381">
        <v>403</v>
      </c>
      <c r="P26" s="381"/>
      <c r="Q26" s="381"/>
      <c r="R26" s="381"/>
      <c r="S26" s="381"/>
      <c r="T26" s="381"/>
      <c r="U26" s="381"/>
      <c r="V26" s="381">
        <v>404</v>
      </c>
    </row>
    <row r="27" spans="1:22" x14ac:dyDescent="0.2">
      <c r="A27" s="374">
        <v>22</v>
      </c>
      <c r="B27" s="382" t="s">
        <v>63</v>
      </c>
      <c r="C27" s="381"/>
      <c r="D27" s="381"/>
      <c r="E27" s="381">
        <v>3</v>
      </c>
      <c r="F27" s="381"/>
      <c r="G27" s="381"/>
      <c r="H27" s="381">
        <v>8</v>
      </c>
      <c r="I27" s="381">
        <v>5</v>
      </c>
      <c r="J27" s="381">
        <v>2</v>
      </c>
      <c r="K27" s="381"/>
      <c r="L27" s="381"/>
      <c r="M27" s="381">
        <v>5</v>
      </c>
      <c r="N27" s="381"/>
      <c r="O27" s="381">
        <v>1</v>
      </c>
      <c r="P27" s="381"/>
      <c r="Q27" s="381"/>
      <c r="R27" s="381"/>
      <c r="S27" s="381"/>
      <c r="T27" s="381"/>
      <c r="U27" s="381">
        <v>274</v>
      </c>
      <c r="V27" s="381">
        <v>298</v>
      </c>
    </row>
    <row r="28" spans="1:22" ht="15" x14ac:dyDescent="0.25">
      <c r="A28" s="374">
        <v>23</v>
      </c>
      <c r="B28" s="383" t="s">
        <v>150</v>
      </c>
      <c r="C28" s="384">
        <v>111</v>
      </c>
      <c r="D28" s="384">
        <v>1</v>
      </c>
      <c r="E28" s="384">
        <v>81</v>
      </c>
      <c r="F28" s="384">
        <v>28</v>
      </c>
      <c r="G28" s="384">
        <v>0</v>
      </c>
      <c r="H28" s="384">
        <v>592</v>
      </c>
      <c r="I28" s="384">
        <v>227</v>
      </c>
      <c r="J28" s="384">
        <v>30</v>
      </c>
      <c r="K28" s="384">
        <v>11</v>
      </c>
      <c r="L28" s="384">
        <v>12</v>
      </c>
      <c r="M28" s="384">
        <v>3447</v>
      </c>
      <c r="N28" s="384">
        <v>153</v>
      </c>
      <c r="O28" s="384">
        <v>6518</v>
      </c>
      <c r="P28" s="384">
        <v>1120</v>
      </c>
      <c r="Q28" s="384">
        <v>8</v>
      </c>
      <c r="R28" s="384">
        <v>126</v>
      </c>
      <c r="S28" s="384">
        <v>74</v>
      </c>
      <c r="T28" s="384">
        <v>560</v>
      </c>
      <c r="U28" s="384">
        <v>31259</v>
      </c>
      <c r="V28" s="384">
        <v>44358</v>
      </c>
    </row>
    <row r="29" spans="1:22" ht="15" x14ac:dyDescent="0.25">
      <c r="A29" s="374">
        <v>24</v>
      </c>
      <c r="B29" s="385" t="s">
        <v>188</v>
      </c>
      <c r="C29" s="384">
        <v>111</v>
      </c>
      <c r="D29" s="384">
        <v>1</v>
      </c>
      <c r="E29" s="384">
        <v>81</v>
      </c>
      <c r="F29" s="384">
        <v>28</v>
      </c>
      <c r="G29" s="384">
        <v>0</v>
      </c>
      <c r="H29" s="384">
        <v>592</v>
      </c>
      <c r="I29" s="384">
        <v>227</v>
      </c>
      <c r="J29" s="384">
        <v>30</v>
      </c>
      <c r="K29" s="384">
        <v>11</v>
      </c>
      <c r="L29" s="384">
        <v>12</v>
      </c>
      <c r="M29" s="384">
        <v>3447</v>
      </c>
      <c r="N29" s="384">
        <v>153</v>
      </c>
      <c r="O29" s="384">
        <v>6518</v>
      </c>
      <c r="P29" s="384">
        <v>1120</v>
      </c>
      <c r="Q29" s="384">
        <v>8</v>
      </c>
      <c r="R29" s="384">
        <v>126</v>
      </c>
      <c r="S29" s="384">
        <v>74</v>
      </c>
      <c r="T29" s="384">
        <v>560</v>
      </c>
      <c r="U29" s="384">
        <v>31259</v>
      </c>
      <c r="V29" s="384">
        <v>44358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2"/>
  <sheetViews>
    <sheetView workbookViewId="0">
      <selection activeCell="J1" sqref="J1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44" t="s">
        <v>927</v>
      </c>
      <c r="B1" s="444" t="s">
        <v>928</v>
      </c>
      <c r="J1" s="137" t="s">
        <v>343</v>
      </c>
    </row>
    <row r="3" spans="1:11" x14ac:dyDescent="0.2">
      <c r="H3" s="376">
        <v>43830</v>
      </c>
    </row>
    <row r="4" spans="1:11" s="377" customFormat="1" ht="26.25" customHeight="1" x14ac:dyDescent="0.2">
      <c r="C4" s="388" t="s">
        <v>0</v>
      </c>
      <c r="D4" s="388" t="s">
        <v>1</v>
      </c>
      <c r="E4" s="388" t="s">
        <v>2</v>
      </c>
      <c r="F4" s="388" t="s">
        <v>5</v>
      </c>
      <c r="G4" s="388" t="s">
        <v>6</v>
      </c>
      <c r="H4" s="388" t="s">
        <v>7</v>
      </c>
    </row>
    <row r="5" spans="1:11" s="377" customFormat="1" ht="26.25" customHeight="1" x14ac:dyDescent="0.2">
      <c r="C5" s="505" t="s">
        <v>239</v>
      </c>
      <c r="D5" s="506"/>
      <c r="E5" s="506"/>
      <c r="F5" s="506"/>
      <c r="G5" s="506"/>
      <c r="H5" s="507"/>
    </row>
    <row r="6" spans="1:11" ht="24" x14ac:dyDescent="0.2">
      <c r="A6" s="347"/>
      <c r="B6" s="379"/>
      <c r="C6" s="437" t="s">
        <v>922</v>
      </c>
      <c r="D6" s="437" t="s">
        <v>923</v>
      </c>
      <c r="E6" s="437" t="s">
        <v>924</v>
      </c>
      <c r="F6" s="437" t="s">
        <v>925</v>
      </c>
      <c r="G6" s="437" t="s">
        <v>926</v>
      </c>
      <c r="H6" s="437" t="s">
        <v>188</v>
      </c>
    </row>
    <row r="7" spans="1:11" x14ac:dyDescent="0.2">
      <c r="A7" s="347">
        <v>1</v>
      </c>
      <c r="B7" s="379" t="s">
        <v>69</v>
      </c>
      <c r="C7" s="347"/>
      <c r="D7" s="347"/>
      <c r="E7" s="347"/>
      <c r="F7" s="347"/>
      <c r="G7" s="347"/>
      <c r="H7" s="347"/>
    </row>
    <row r="8" spans="1:11" x14ac:dyDescent="0.2">
      <c r="A8" s="347">
        <v>2</v>
      </c>
      <c r="B8" s="379" t="s">
        <v>68</v>
      </c>
      <c r="C8" s="347"/>
      <c r="D8" s="347"/>
      <c r="E8" s="347"/>
      <c r="F8" s="347"/>
      <c r="G8" s="347"/>
      <c r="H8" s="347"/>
    </row>
    <row r="9" spans="1:11" x14ac:dyDescent="0.2">
      <c r="A9" s="347">
        <v>3</v>
      </c>
      <c r="B9" s="379" t="s">
        <v>67</v>
      </c>
      <c r="C9" s="347"/>
      <c r="D9" s="347"/>
      <c r="E9" s="347"/>
      <c r="F9" s="347"/>
      <c r="G9" s="347"/>
      <c r="H9" s="347"/>
    </row>
    <row r="10" spans="1:11" x14ac:dyDescent="0.2">
      <c r="A10" s="347">
        <v>4</v>
      </c>
      <c r="B10" s="379" t="s">
        <v>223</v>
      </c>
      <c r="C10" s="347"/>
      <c r="D10" s="347"/>
      <c r="E10" s="347"/>
      <c r="F10" s="347"/>
      <c r="G10" s="347"/>
      <c r="H10" s="347"/>
    </row>
    <row r="11" spans="1:11" x14ac:dyDescent="0.2">
      <c r="A11" s="347">
        <v>5</v>
      </c>
      <c r="B11" s="379" t="s">
        <v>419</v>
      </c>
      <c r="C11" s="347"/>
      <c r="D11" s="347"/>
      <c r="E11" s="347"/>
      <c r="F11" s="347"/>
      <c r="G11" s="347"/>
      <c r="H11" s="347"/>
    </row>
    <row r="12" spans="1:11" x14ac:dyDescent="0.2">
      <c r="A12" s="347">
        <v>6</v>
      </c>
      <c r="B12" s="380" t="s">
        <v>849</v>
      </c>
      <c r="C12" s="347"/>
      <c r="D12" s="347"/>
      <c r="E12" s="347"/>
      <c r="F12" s="347"/>
      <c r="G12" s="347"/>
      <c r="H12" s="347"/>
    </row>
    <row r="13" spans="1:11" ht="15" x14ac:dyDescent="0.25">
      <c r="A13" s="381">
        <v>7</v>
      </c>
      <c r="B13" s="382" t="s">
        <v>69</v>
      </c>
      <c r="C13" s="381"/>
      <c r="D13" s="381"/>
      <c r="E13" s="381"/>
      <c r="F13" s="381"/>
      <c r="G13" s="381">
        <v>282</v>
      </c>
      <c r="H13" s="381">
        <v>282</v>
      </c>
      <c r="I13" s="438"/>
      <c r="J13" s="439"/>
      <c r="K13" s="438"/>
    </row>
    <row r="14" spans="1:11" ht="21" x14ac:dyDescent="0.25">
      <c r="A14" s="381">
        <v>8</v>
      </c>
      <c r="B14" s="382" t="s">
        <v>141</v>
      </c>
      <c r="C14" s="381"/>
      <c r="D14" s="381">
        <v>743</v>
      </c>
      <c r="E14" s="381">
        <v>95</v>
      </c>
      <c r="F14" s="381"/>
      <c r="G14" s="381"/>
      <c r="H14" s="381">
        <v>838</v>
      </c>
      <c r="I14" s="438"/>
      <c r="J14" s="439"/>
      <c r="K14" s="438"/>
    </row>
    <row r="15" spans="1:11" ht="15" x14ac:dyDescent="0.25">
      <c r="A15" s="381">
        <v>9</v>
      </c>
      <c r="B15" s="382" t="s">
        <v>142</v>
      </c>
      <c r="C15" s="381"/>
      <c r="D15" s="381">
        <v>50</v>
      </c>
      <c r="E15" s="381">
        <v>607</v>
      </c>
      <c r="F15" s="381">
        <v>27</v>
      </c>
      <c r="G15" s="381"/>
      <c r="H15" s="381">
        <v>684</v>
      </c>
      <c r="I15" s="438"/>
      <c r="J15" s="439"/>
      <c r="K15" s="438"/>
    </row>
    <row r="16" spans="1:11" ht="15" x14ac:dyDescent="0.25">
      <c r="A16" s="381">
        <v>10</v>
      </c>
      <c r="B16" s="382" t="s">
        <v>70</v>
      </c>
      <c r="C16" s="381"/>
      <c r="D16" s="381">
        <v>80</v>
      </c>
      <c r="E16" s="381">
        <v>227</v>
      </c>
      <c r="F16" s="381">
        <v>50</v>
      </c>
      <c r="G16" s="381"/>
      <c r="H16" s="381">
        <v>357</v>
      </c>
      <c r="I16" s="438"/>
      <c r="J16" s="439"/>
      <c r="K16" s="438"/>
    </row>
    <row r="17" spans="1:11" ht="15" x14ac:dyDescent="0.25">
      <c r="A17" s="381">
        <v>11</v>
      </c>
      <c r="B17" s="382" t="s">
        <v>143</v>
      </c>
      <c r="C17" s="381"/>
      <c r="D17" s="381"/>
      <c r="E17" s="381"/>
      <c r="F17" s="381"/>
      <c r="G17" s="381"/>
      <c r="H17" s="381">
        <v>0</v>
      </c>
      <c r="I17" s="438"/>
      <c r="J17" s="439"/>
      <c r="K17" s="438"/>
    </row>
    <row r="18" spans="1:11" ht="15" x14ac:dyDescent="0.25">
      <c r="A18" s="381">
        <v>12</v>
      </c>
      <c r="B18" s="382" t="s">
        <v>68</v>
      </c>
      <c r="C18" s="381"/>
      <c r="D18" s="381"/>
      <c r="E18" s="381"/>
      <c r="F18" s="381"/>
      <c r="G18" s="381">
        <v>198</v>
      </c>
      <c r="H18" s="381">
        <v>198</v>
      </c>
      <c r="I18" s="438"/>
      <c r="J18" s="439"/>
      <c r="K18" s="438"/>
    </row>
    <row r="19" spans="1:11" ht="15" x14ac:dyDescent="0.25">
      <c r="A19" s="381">
        <v>13</v>
      </c>
      <c r="B19" s="382" t="s">
        <v>67</v>
      </c>
      <c r="C19" s="381"/>
      <c r="D19" s="381">
        <v>3</v>
      </c>
      <c r="E19" s="381">
        <v>324</v>
      </c>
      <c r="F19" s="381">
        <v>461</v>
      </c>
      <c r="G19" s="381"/>
      <c r="H19" s="381">
        <v>788</v>
      </c>
      <c r="I19" s="438"/>
      <c r="J19" s="439"/>
      <c r="K19" s="438"/>
    </row>
    <row r="20" spans="1:11" ht="15" x14ac:dyDescent="0.25">
      <c r="A20" s="381">
        <v>14</v>
      </c>
      <c r="B20" s="382" t="s">
        <v>66</v>
      </c>
      <c r="C20" s="381"/>
      <c r="D20" s="381">
        <v>25</v>
      </c>
      <c r="E20" s="381">
        <v>873</v>
      </c>
      <c r="F20" s="381">
        <v>1489</v>
      </c>
      <c r="G20" s="381"/>
      <c r="H20" s="381">
        <v>2387</v>
      </c>
      <c r="I20" s="440"/>
      <c r="J20" s="439"/>
      <c r="K20" s="441"/>
    </row>
    <row r="21" spans="1:11" ht="21" x14ac:dyDescent="0.25">
      <c r="A21" s="381">
        <v>15</v>
      </c>
      <c r="B21" s="382" t="s">
        <v>98</v>
      </c>
      <c r="C21" s="381"/>
      <c r="D21" s="381">
        <v>525</v>
      </c>
      <c r="E21" s="381">
        <v>7486</v>
      </c>
      <c r="F21" s="381">
        <v>25120</v>
      </c>
      <c r="G21" s="381"/>
      <c r="H21" s="381">
        <v>33131</v>
      </c>
      <c r="I21" s="440"/>
      <c r="J21" s="439"/>
      <c r="K21" s="441"/>
    </row>
    <row r="22" spans="1:11" ht="15" x14ac:dyDescent="0.25">
      <c r="A22" s="381">
        <v>16</v>
      </c>
      <c r="B22" s="382" t="s">
        <v>64</v>
      </c>
      <c r="C22" s="381"/>
      <c r="D22" s="381">
        <v>44</v>
      </c>
      <c r="E22" s="381">
        <v>37</v>
      </c>
      <c r="F22" s="381">
        <v>92</v>
      </c>
      <c r="G22" s="381"/>
      <c r="H22" s="381">
        <v>173</v>
      </c>
      <c r="I22" s="438"/>
      <c r="J22" s="439"/>
      <c r="K22" s="438"/>
    </row>
    <row r="23" spans="1:11" ht="15" x14ac:dyDescent="0.25">
      <c r="A23" s="381">
        <v>17</v>
      </c>
      <c r="B23" s="382" t="s">
        <v>145</v>
      </c>
      <c r="C23" s="381"/>
      <c r="D23" s="381"/>
      <c r="E23" s="381"/>
      <c r="F23" s="381"/>
      <c r="G23" s="381"/>
      <c r="H23" s="381">
        <v>0</v>
      </c>
      <c r="I23" s="438"/>
      <c r="J23" s="439"/>
      <c r="K23" s="438"/>
    </row>
    <row r="24" spans="1:11" ht="15" x14ac:dyDescent="0.25">
      <c r="A24" s="381">
        <v>18</v>
      </c>
      <c r="B24" s="382" t="s">
        <v>146</v>
      </c>
      <c r="C24" s="381"/>
      <c r="D24" s="381">
        <v>925</v>
      </c>
      <c r="E24" s="381">
        <v>3893</v>
      </c>
      <c r="F24" s="381"/>
      <c r="G24" s="381"/>
      <c r="H24" s="381">
        <v>4818</v>
      </c>
      <c r="I24" s="438"/>
      <c r="J24" s="439"/>
      <c r="K24" s="438"/>
    </row>
    <row r="25" spans="1:11" ht="21" x14ac:dyDescent="0.25">
      <c r="A25" s="381">
        <v>19</v>
      </c>
      <c r="B25" s="382" t="s">
        <v>147</v>
      </c>
      <c r="C25" s="381"/>
      <c r="D25" s="381"/>
      <c r="E25" s="381"/>
      <c r="F25" s="381"/>
      <c r="G25" s="381"/>
      <c r="H25" s="381">
        <v>0</v>
      </c>
      <c r="I25" s="438"/>
      <c r="J25" s="439"/>
      <c r="K25" s="438"/>
    </row>
    <row r="26" spans="1:11" ht="15" x14ac:dyDescent="0.25">
      <c r="A26" s="381">
        <v>20</v>
      </c>
      <c r="B26" s="382" t="s">
        <v>148</v>
      </c>
      <c r="C26" s="381"/>
      <c r="D26" s="381"/>
      <c r="E26" s="381"/>
      <c r="F26" s="381"/>
      <c r="G26" s="381"/>
      <c r="H26" s="381">
        <v>0</v>
      </c>
      <c r="I26" s="438"/>
      <c r="J26" s="439"/>
      <c r="K26" s="438"/>
    </row>
    <row r="27" spans="1:11" ht="15" x14ac:dyDescent="0.25">
      <c r="A27" s="381">
        <v>21</v>
      </c>
      <c r="B27" s="382" t="s">
        <v>149</v>
      </c>
      <c r="C27" s="381"/>
      <c r="D27" s="381"/>
      <c r="E27" s="381"/>
      <c r="F27" s="381"/>
      <c r="G27" s="381">
        <v>404</v>
      </c>
      <c r="H27" s="381">
        <v>404</v>
      </c>
      <c r="I27" s="438"/>
      <c r="J27" s="439"/>
      <c r="K27" s="438"/>
    </row>
    <row r="28" spans="1:11" ht="15" x14ac:dyDescent="0.25">
      <c r="A28" s="381">
        <v>22</v>
      </c>
      <c r="B28" s="382" t="s">
        <v>63</v>
      </c>
      <c r="C28" s="381"/>
      <c r="D28" s="381">
        <v>2</v>
      </c>
      <c r="E28" s="381">
        <v>33</v>
      </c>
      <c r="F28" s="381">
        <v>12</v>
      </c>
      <c r="G28" s="381">
        <v>251</v>
      </c>
      <c r="H28" s="381">
        <v>298</v>
      </c>
      <c r="I28" s="438"/>
      <c r="J28" s="439"/>
      <c r="K28" s="438"/>
    </row>
    <row r="29" spans="1:11" ht="15" x14ac:dyDescent="0.25">
      <c r="A29" s="381">
        <v>23</v>
      </c>
      <c r="B29" s="383" t="s">
        <v>150</v>
      </c>
      <c r="C29" s="384">
        <v>0</v>
      </c>
      <c r="D29" s="384">
        <v>2397</v>
      </c>
      <c r="E29" s="384">
        <v>13575</v>
      </c>
      <c r="F29" s="384">
        <v>27251</v>
      </c>
      <c r="G29" s="384">
        <v>1135</v>
      </c>
      <c r="H29" s="384">
        <v>44358</v>
      </c>
    </row>
    <row r="30" spans="1:11" ht="15" x14ac:dyDescent="0.25">
      <c r="A30" s="381">
        <v>24</v>
      </c>
      <c r="B30" s="385" t="s">
        <v>188</v>
      </c>
      <c r="C30" s="384">
        <v>0</v>
      </c>
      <c r="D30" s="384">
        <v>2397</v>
      </c>
      <c r="E30" s="384">
        <v>13575</v>
      </c>
      <c r="F30" s="384">
        <v>27251</v>
      </c>
      <c r="G30" s="384">
        <v>1135</v>
      </c>
      <c r="H30" s="384">
        <v>44358</v>
      </c>
      <c r="I30" s="442"/>
    </row>
    <row r="31" spans="1:11" ht="15" x14ac:dyDescent="0.25">
      <c r="B31" s="443"/>
    </row>
    <row r="32" spans="1:11" ht="15" x14ac:dyDescent="0.25">
      <c r="B32" s="443"/>
      <c r="G32" s="443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"/>
  <sheetViews>
    <sheetView workbookViewId="0">
      <selection activeCell="G1" sqref="G1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314</v>
      </c>
      <c r="B1" s="67" t="s">
        <v>360</v>
      </c>
      <c r="G1" s="186">
        <v>44104</v>
      </c>
    </row>
    <row r="2" spans="1:10" x14ac:dyDescent="0.15">
      <c r="J2" s="137" t="s">
        <v>343</v>
      </c>
    </row>
    <row r="4" spans="1:10" x14ac:dyDescent="0.15">
      <c r="A4" s="508"/>
      <c r="B4" s="509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510"/>
      <c r="B5" s="511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78.903291830830213</v>
      </c>
      <c r="D6" s="213">
        <v>31287.432237169171</v>
      </c>
      <c r="E6" s="213">
        <v>31287.432237169171</v>
      </c>
      <c r="F6" s="213" t="s">
        <v>313</v>
      </c>
      <c r="G6" s="84"/>
    </row>
    <row r="7" spans="1:10" x14ac:dyDescent="0.15">
      <c r="A7" s="80">
        <v>2</v>
      </c>
      <c r="B7" s="70" t="s">
        <v>129</v>
      </c>
      <c r="C7" s="213">
        <v>898.89281312999958</v>
      </c>
      <c r="D7" s="213">
        <v>8417.1314938700016</v>
      </c>
      <c r="E7" s="213">
        <v>6926.3572973500004</v>
      </c>
      <c r="F7" s="213">
        <v>1490.77419652</v>
      </c>
      <c r="G7" s="84"/>
    </row>
    <row r="8" spans="1:10" x14ac:dyDescent="0.15">
      <c r="A8" s="81">
        <v>3</v>
      </c>
      <c r="B8" s="72" t="s">
        <v>55</v>
      </c>
      <c r="C8" s="214">
        <v>977.79610496082989</v>
      </c>
      <c r="D8" s="214">
        <v>39704.563731039168</v>
      </c>
      <c r="E8" s="214">
        <v>38213.789534519172</v>
      </c>
      <c r="F8" s="214">
        <v>1490.77419652</v>
      </c>
      <c r="G8" s="85"/>
    </row>
    <row r="9" spans="1:10" x14ac:dyDescent="0.15">
      <c r="A9" s="80">
        <v>4</v>
      </c>
      <c r="B9" s="70" t="s">
        <v>81</v>
      </c>
      <c r="C9" s="212">
        <v>0.61086145999997854</v>
      </c>
      <c r="D9" s="213">
        <v>169.39731998000002</v>
      </c>
      <c r="E9" s="212">
        <v>169.39731998000002</v>
      </c>
      <c r="F9" s="213" t="s">
        <v>313</v>
      </c>
      <c r="G9" s="84"/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zoomScaleNormal="100" workbookViewId="0">
      <selection activeCell="E1" sqref="E1"/>
    </sheetView>
  </sheetViews>
  <sheetFormatPr baseColWidth="10" defaultColWidth="12" defaultRowHeight="12" x14ac:dyDescent="0.2"/>
  <cols>
    <col min="1" max="1" width="6.5" style="265" customWidth="1"/>
    <col min="2" max="2" width="25.1640625" style="265" bestFit="1" customWidth="1"/>
    <col min="3" max="7" width="31.33203125" style="265" customWidth="1"/>
    <col min="8" max="15" width="10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7" x14ac:dyDescent="0.2">
      <c r="A1" s="277" t="s">
        <v>765</v>
      </c>
      <c r="B1" s="277" t="s">
        <v>766</v>
      </c>
      <c r="F1" s="409">
        <f>+Innhold!D2</f>
        <v>44104</v>
      </c>
      <c r="G1" s="278" t="s">
        <v>343</v>
      </c>
    </row>
    <row r="4" spans="1:7" ht="20.25" customHeight="1" x14ac:dyDescent="0.2">
      <c r="C4" s="281" t="s">
        <v>0</v>
      </c>
      <c r="D4" s="281" t="s">
        <v>1</v>
      </c>
      <c r="E4" s="281" t="s">
        <v>2</v>
      </c>
      <c r="F4" s="281" t="s">
        <v>5</v>
      </c>
      <c r="G4" s="281" t="s">
        <v>6</v>
      </c>
    </row>
    <row r="5" spans="1:7" s="266" customFormat="1" x14ac:dyDescent="0.2">
      <c r="B5" s="451"/>
      <c r="C5" s="453" t="s">
        <v>300</v>
      </c>
      <c r="D5" s="455" t="s">
        <v>724</v>
      </c>
      <c r="E5" s="455"/>
      <c r="F5" s="453" t="s">
        <v>725</v>
      </c>
      <c r="G5" s="453" t="s">
        <v>726</v>
      </c>
    </row>
    <row r="6" spans="1:7" s="266" customFormat="1" x14ac:dyDescent="0.2">
      <c r="B6" s="452"/>
      <c r="C6" s="454"/>
      <c r="D6" s="285" t="s">
        <v>727</v>
      </c>
      <c r="E6" s="285" t="s">
        <v>11</v>
      </c>
      <c r="F6" s="454"/>
      <c r="G6" s="454"/>
    </row>
    <row r="7" spans="1:7" x14ac:dyDescent="0.2">
      <c r="B7" s="280" t="s">
        <v>301</v>
      </c>
      <c r="C7" s="282">
        <v>0.01</v>
      </c>
      <c r="D7" s="283">
        <v>39910.078640646112</v>
      </c>
      <c r="E7" s="283">
        <v>17167.196168006707</v>
      </c>
      <c r="F7" s="284"/>
      <c r="G7" s="284"/>
    </row>
    <row r="8" spans="1:7" x14ac:dyDescent="0.2">
      <c r="B8" s="341" t="s">
        <v>188</v>
      </c>
      <c r="C8" s="342"/>
      <c r="D8" s="343">
        <v>39910.078640646112</v>
      </c>
      <c r="E8" s="343">
        <v>17167.196168006707</v>
      </c>
      <c r="F8" s="344">
        <v>0.01</v>
      </c>
      <c r="G8" s="343">
        <v>188.17982420370001</v>
      </c>
    </row>
    <row r="9" spans="1:7" x14ac:dyDescent="0.2">
      <c r="B9" s="279"/>
      <c r="C9" s="279"/>
      <c r="D9" s="279"/>
      <c r="E9" s="279"/>
      <c r="F9" s="279"/>
      <c r="G9" s="279"/>
    </row>
    <row r="10" spans="1:7" x14ac:dyDescent="0.2">
      <c r="B10" s="265" t="s">
        <v>302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67"/>
      <c r="C22" s="267"/>
      <c r="D22" s="267"/>
      <c r="E22" s="267"/>
      <c r="F22" s="267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workbookViewId="0">
      <selection activeCell="F1" sqref="F1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315</v>
      </c>
      <c r="B1" s="67" t="s">
        <v>361</v>
      </c>
      <c r="F1" s="186">
        <v>44104</v>
      </c>
    </row>
    <row r="2" spans="1:8" x14ac:dyDescent="0.15">
      <c r="G2" s="137" t="s">
        <v>343</v>
      </c>
    </row>
    <row r="4" spans="1:8" x14ac:dyDescent="0.15">
      <c r="A4" s="477"/>
      <c r="B4" s="478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79"/>
      <c r="B5" s="480"/>
      <c r="C5" s="512" t="s">
        <v>89</v>
      </c>
      <c r="D5" s="512"/>
      <c r="E5" s="512" t="s">
        <v>88</v>
      </c>
      <c r="F5" s="512"/>
      <c r="G5" s="512" t="s">
        <v>11</v>
      </c>
      <c r="H5" s="512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472.34630763000001</v>
      </c>
      <c r="D7" s="208">
        <v>0</v>
      </c>
      <c r="E7" s="208">
        <v>472.34630763000001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1037.0389268500001</v>
      </c>
      <c r="D8" s="208">
        <v>0</v>
      </c>
      <c r="E8" s="208">
        <v>1037.0389268500001</v>
      </c>
      <c r="F8" s="208">
        <v>0</v>
      </c>
      <c r="G8" s="208">
        <v>168.39485386999999</v>
      </c>
      <c r="H8" s="87">
        <v>0.16238045603697679</v>
      </c>
    </row>
    <row r="9" spans="1:8" x14ac:dyDescent="0.15">
      <c r="A9" s="61">
        <v>3</v>
      </c>
      <c r="B9" s="51" t="s">
        <v>96</v>
      </c>
      <c r="C9" s="208">
        <v>682.86321129999999</v>
      </c>
      <c r="D9" s="208">
        <v>0</v>
      </c>
      <c r="E9" s="208">
        <v>682.86321129999999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562.52261171000009</v>
      </c>
      <c r="D10" s="208">
        <v>0</v>
      </c>
      <c r="E10" s="208">
        <v>562.52261171000009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81.603601780000005</v>
      </c>
      <c r="D11" s="208">
        <v>1.9300539999999999</v>
      </c>
      <c r="E11" s="208">
        <v>81.603601780000005</v>
      </c>
      <c r="F11" s="208">
        <v>0.96502699999999997</v>
      </c>
      <c r="G11" s="208">
        <v>10.865376679999999</v>
      </c>
      <c r="H11" s="87">
        <v>0.1315920688104226</v>
      </c>
    </row>
    <row r="12" spans="1:8" x14ac:dyDescent="0.15">
      <c r="A12" s="61">
        <v>7</v>
      </c>
      <c r="B12" s="51" t="s">
        <v>67</v>
      </c>
      <c r="C12" s="208">
        <v>447.99374054999998</v>
      </c>
      <c r="D12" s="208">
        <v>159.72014205000002</v>
      </c>
      <c r="E12" s="208">
        <v>447.99374054999998</v>
      </c>
      <c r="F12" s="208">
        <v>55.589594479999995</v>
      </c>
      <c r="G12" s="208">
        <v>431.73390637</v>
      </c>
      <c r="H12" s="87">
        <v>0.85732365695596391</v>
      </c>
    </row>
    <row r="13" spans="1:8" x14ac:dyDescent="0.15">
      <c r="A13" s="61">
        <v>8</v>
      </c>
      <c r="B13" s="51" t="s">
        <v>66</v>
      </c>
      <c r="C13" s="208">
        <v>2236.5446350900002</v>
      </c>
      <c r="D13" s="208">
        <v>141.31001362999999</v>
      </c>
      <c r="E13" s="208">
        <v>2236.5446350900002</v>
      </c>
      <c r="F13" s="208">
        <v>52.343303290000001</v>
      </c>
      <c r="G13" s="208">
        <v>1712.40913871</v>
      </c>
      <c r="H13" s="87">
        <v>0.7481402256512335</v>
      </c>
    </row>
    <row r="14" spans="1:8" ht="10.5" customHeight="1" x14ac:dyDescent="0.15">
      <c r="A14" s="61">
        <v>9</v>
      </c>
      <c r="B14" s="51" t="s">
        <v>98</v>
      </c>
      <c r="C14" s="208">
        <v>28095.729345650001</v>
      </c>
      <c r="D14" s="208">
        <v>1922.89480267</v>
      </c>
      <c r="E14" s="208">
        <v>28095.729345650001</v>
      </c>
      <c r="F14" s="208">
        <v>832.68960469000001</v>
      </c>
      <c r="G14" s="208">
        <v>12567.997203599998</v>
      </c>
      <c r="H14" s="87">
        <v>0.43445157598052159</v>
      </c>
    </row>
    <row r="15" spans="1:8" x14ac:dyDescent="0.15">
      <c r="A15" s="61">
        <v>10</v>
      </c>
      <c r="B15" s="51" t="s">
        <v>64</v>
      </c>
      <c r="C15" s="208">
        <v>170.00818143999999</v>
      </c>
      <c r="D15" s="208">
        <v>0.69130195999999999</v>
      </c>
      <c r="E15" s="208">
        <v>170.00818143999999</v>
      </c>
      <c r="F15" s="208">
        <v>0.26846614000000002</v>
      </c>
      <c r="G15" s="208">
        <v>187.88242890999999</v>
      </c>
      <c r="H15" s="87">
        <v>1.1033951606413228</v>
      </c>
    </row>
    <row r="16" spans="1:8" x14ac:dyDescent="0.15">
      <c r="A16" s="402">
        <v>11</v>
      </c>
      <c r="B16" s="446" t="s">
        <v>937</v>
      </c>
      <c r="C16" s="447">
        <v>376.99900044999998</v>
      </c>
      <c r="D16" s="447">
        <v>37.405002430000003</v>
      </c>
      <c r="E16" s="447">
        <v>376.99900044999998</v>
      </c>
      <c r="F16" s="447">
        <v>7.4810004900000004</v>
      </c>
      <c r="G16" s="447">
        <v>576.72000141000001</v>
      </c>
      <c r="H16" s="448">
        <v>1.5</v>
      </c>
    </row>
    <row r="17" spans="1:8" x14ac:dyDescent="0.15">
      <c r="A17" s="61">
        <v>12</v>
      </c>
      <c r="B17" s="51" t="s">
        <v>146</v>
      </c>
      <c r="C17" s="208">
        <v>6926.3572973500004</v>
      </c>
      <c r="D17" s="208">
        <v>0</v>
      </c>
      <c r="E17" s="208">
        <v>6926.3572973500004</v>
      </c>
      <c r="F17" s="208">
        <v>0</v>
      </c>
      <c r="G17" s="208">
        <v>692.63572973999999</v>
      </c>
      <c r="H17" s="87">
        <v>0.10000000000072187</v>
      </c>
    </row>
    <row r="18" spans="1:8" x14ac:dyDescent="0.15">
      <c r="A18" s="61">
        <v>15</v>
      </c>
      <c r="B18" s="51" t="s">
        <v>65</v>
      </c>
      <c r="C18" s="208">
        <v>456.73551143999998</v>
      </c>
      <c r="D18" s="208">
        <v>0</v>
      </c>
      <c r="E18" s="208">
        <v>456.73551143999998</v>
      </c>
      <c r="F18" s="208">
        <v>0</v>
      </c>
      <c r="G18" s="208">
        <v>777.65886140999999</v>
      </c>
      <c r="H18" s="87">
        <v>1.7026459338758</v>
      </c>
    </row>
    <row r="19" spans="1:8" x14ac:dyDescent="0.15">
      <c r="A19" s="61">
        <v>16</v>
      </c>
      <c r="B19" s="51" t="s">
        <v>63</v>
      </c>
      <c r="C19" s="208">
        <v>239.25914559999998</v>
      </c>
      <c r="D19" s="208">
        <v>29.486886890000001</v>
      </c>
      <c r="E19" s="208">
        <v>239.25914559999998</v>
      </c>
      <c r="F19" s="208">
        <v>12.0798717</v>
      </c>
      <c r="G19" s="208">
        <v>220.15894115999998</v>
      </c>
      <c r="H19" s="87">
        <v>0.87594414717240965</v>
      </c>
    </row>
    <row r="20" spans="1:8" x14ac:dyDescent="0.15">
      <c r="A20" s="79">
        <v>17</v>
      </c>
      <c r="B20" s="52" t="s">
        <v>55</v>
      </c>
      <c r="C20" s="210">
        <v>41786.001516840006</v>
      </c>
      <c r="D20" s="210">
        <v>2293.4382036299999</v>
      </c>
      <c r="E20" s="210">
        <v>41786.001516840006</v>
      </c>
      <c r="F20" s="210">
        <v>961.41686779000008</v>
      </c>
      <c r="G20" s="210">
        <v>17346.456441860002</v>
      </c>
      <c r="H20" s="88">
        <v>0.40578956805721361</v>
      </c>
    </row>
    <row r="22" spans="1:8" x14ac:dyDescent="0.15">
      <c r="B22" s="53" t="s">
        <v>371</v>
      </c>
    </row>
    <row r="23" spans="1:8" x14ac:dyDescent="0.15">
      <c r="F23" s="53" t="s">
        <v>313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9"/>
  <sheetViews>
    <sheetView workbookViewId="0">
      <selection activeCell="S3" sqref="S3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777</v>
      </c>
      <c r="B1" s="67" t="s">
        <v>362</v>
      </c>
    </row>
    <row r="2" spans="1:20" x14ac:dyDescent="0.15">
      <c r="A2" s="67"/>
      <c r="N2" s="137" t="s">
        <v>343</v>
      </c>
    </row>
    <row r="3" spans="1:20" x14ac:dyDescent="0.15">
      <c r="S3" s="186">
        <v>44104</v>
      </c>
    </row>
    <row r="4" spans="1:20" x14ac:dyDescent="0.15">
      <c r="A4" s="90"/>
      <c r="B4" s="482" t="s">
        <v>127</v>
      </c>
      <c r="C4" s="513" t="s">
        <v>61</v>
      </c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482" t="s">
        <v>86</v>
      </c>
      <c r="T4" s="482" t="s">
        <v>105</v>
      </c>
    </row>
    <row r="5" spans="1:20" ht="44.25" customHeight="1" x14ac:dyDescent="0.15">
      <c r="A5" s="91"/>
      <c r="B5" s="482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82"/>
      <c r="T5" s="482"/>
    </row>
    <row r="6" spans="1:20" ht="10.5" customHeight="1" x14ac:dyDescent="0.15">
      <c r="A6" s="61">
        <v>1</v>
      </c>
      <c r="B6" s="51" t="s">
        <v>69</v>
      </c>
      <c r="C6" s="208">
        <v>472.34630763000001</v>
      </c>
      <c r="D6" s="208" t="s">
        <v>313</v>
      </c>
      <c r="E6" s="208" t="s">
        <v>313</v>
      </c>
      <c r="F6" s="208" t="s">
        <v>313</v>
      </c>
      <c r="G6" s="208" t="s">
        <v>313</v>
      </c>
      <c r="H6" s="208" t="s">
        <v>313</v>
      </c>
      <c r="I6" s="208" t="s">
        <v>313</v>
      </c>
      <c r="J6" s="208" t="s">
        <v>313</v>
      </c>
      <c r="K6" s="208" t="s">
        <v>313</v>
      </c>
      <c r="L6" s="208" t="s">
        <v>313</v>
      </c>
      <c r="M6" s="208" t="s">
        <v>313</v>
      </c>
      <c r="N6" s="208" t="s">
        <v>313</v>
      </c>
      <c r="O6" s="208" t="s">
        <v>313</v>
      </c>
      <c r="P6" s="208" t="s">
        <v>313</v>
      </c>
      <c r="Q6" s="206" t="s">
        <v>313</v>
      </c>
      <c r="R6" s="205" t="s">
        <v>313</v>
      </c>
      <c r="S6" s="206">
        <v>472.34630763000001</v>
      </c>
      <c r="T6" s="205" t="s">
        <v>313</v>
      </c>
    </row>
    <row r="7" spans="1:20" ht="10.5" customHeight="1" x14ac:dyDescent="0.15">
      <c r="A7" s="61">
        <v>2</v>
      </c>
      <c r="B7" s="51" t="s">
        <v>95</v>
      </c>
      <c r="C7" s="208">
        <v>195.06465750000001</v>
      </c>
      <c r="D7" s="208" t="s">
        <v>313</v>
      </c>
      <c r="E7" s="208" t="s">
        <v>313</v>
      </c>
      <c r="F7" s="208" t="s">
        <v>313</v>
      </c>
      <c r="G7" s="208">
        <v>841.97426934999999</v>
      </c>
      <c r="H7" s="208" t="s">
        <v>313</v>
      </c>
      <c r="I7" s="208" t="s">
        <v>313</v>
      </c>
      <c r="J7" s="208" t="s">
        <v>313</v>
      </c>
      <c r="K7" s="208" t="s">
        <v>313</v>
      </c>
      <c r="L7" s="208" t="s">
        <v>313</v>
      </c>
      <c r="M7" s="208" t="s">
        <v>313</v>
      </c>
      <c r="N7" s="208" t="s">
        <v>313</v>
      </c>
      <c r="O7" s="208" t="s">
        <v>313</v>
      </c>
      <c r="P7" s="208" t="s">
        <v>313</v>
      </c>
      <c r="Q7" s="206" t="s">
        <v>313</v>
      </c>
      <c r="R7" s="205" t="s">
        <v>313</v>
      </c>
      <c r="S7" s="206">
        <v>1037.0389268500001</v>
      </c>
      <c r="T7" s="205">
        <v>732.46156846999997</v>
      </c>
    </row>
    <row r="8" spans="1:20" ht="10.5" customHeight="1" x14ac:dyDescent="0.15">
      <c r="A8" s="61">
        <v>3</v>
      </c>
      <c r="B8" s="51" t="s">
        <v>96</v>
      </c>
      <c r="C8" s="208">
        <v>682.86321129999999</v>
      </c>
      <c r="D8" s="208" t="s">
        <v>313</v>
      </c>
      <c r="E8" s="208" t="s">
        <v>313</v>
      </c>
      <c r="F8" s="208" t="s">
        <v>313</v>
      </c>
      <c r="G8" s="208" t="s">
        <v>313</v>
      </c>
      <c r="H8" s="208" t="s">
        <v>313</v>
      </c>
      <c r="I8" s="208" t="s">
        <v>313</v>
      </c>
      <c r="J8" s="208" t="s">
        <v>313</v>
      </c>
      <c r="K8" s="208" t="s">
        <v>313</v>
      </c>
      <c r="L8" s="208" t="s">
        <v>313</v>
      </c>
      <c r="M8" s="208" t="s">
        <v>313</v>
      </c>
      <c r="N8" s="208" t="s">
        <v>313</v>
      </c>
      <c r="O8" s="208" t="s">
        <v>313</v>
      </c>
      <c r="P8" s="208" t="s">
        <v>313</v>
      </c>
      <c r="Q8" s="206" t="s">
        <v>313</v>
      </c>
      <c r="R8" s="205" t="s">
        <v>313</v>
      </c>
      <c r="S8" s="206">
        <v>682.86321129999999</v>
      </c>
      <c r="T8" s="205" t="s">
        <v>313</v>
      </c>
    </row>
    <row r="9" spans="1:20" ht="10.5" customHeight="1" x14ac:dyDescent="0.15">
      <c r="A9" s="61">
        <v>4</v>
      </c>
      <c r="B9" s="51" t="s">
        <v>70</v>
      </c>
      <c r="C9" s="208">
        <v>562.52261171000009</v>
      </c>
      <c r="D9" s="208" t="s">
        <v>313</v>
      </c>
      <c r="E9" s="208" t="s">
        <v>313</v>
      </c>
      <c r="F9" s="208" t="s">
        <v>313</v>
      </c>
      <c r="G9" s="208" t="s">
        <v>313</v>
      </c>
      <c r="H9" s="208" t="s">
        <v>313</v>
      </c>
      <c r="I9" s="208" t="s">
        <v>313</v>
      </c>
      <c r="J9" s="208" t="s">
        <v>313</v>
      </c>
      <c r="K9" s="208" t="s">
        <v>313</v>
      </c>
      <c r="L9" s="208" t="s">
        <v>313</v>
      </c>
      <c r="M9" s="208" t="s">
        <v>313</v>
      </c>
      <c r="N9" s="208" t="s">
        <v>313</v>
      </c>
      <c r="O9" s="208" t="s">
        <v>313</v>
      </c>
      <c r="P9" s="208" t="s">
        <v>313</v>
      </c>
      <c r="Q9" s="206" t="s">
        <v>313</v>
      </c>
      <c r="R9" s="205" t="s">
        <v>313</v>
      </c>
      <c r="S9" s="206">
        <v>562.52261171000009</v>
      </c>
      <c r="T9" s="205" t="s">
        <v>313</v>
      </c>
    </row>
    <row r="10" spans="1:20" ht="10.5" customHeight="1" x14ac:dyDescent="0.15">
      <c r="A10" s="61">
        <v>6</v>
      </c>
      <c r="B10" s="51" t="s">
        <v>68</v>
      </c>
      <c r="C10" s="208" t="s">
        <v>313</v>
      </c>
      <c r="D10" s="208" t="s">
        <v>313</v>
      </c>
      <c r="E10" s="208" t="s">
        <v>313</v>
      </c>
      <c r="F10" s="208" t="s">
        <v>313</v>
      </c>
      <c r="G10" s="208">
        <v>251.36163203999999</v>
      </c>
      <c r="H10" s="208" t="s">
        <v>313</v>
      </c>
      <c r="I10" s="208">
        <v>19.234386739999998</v>
      </c>
      <c r="J10" s="208" t="s">
        <v>313</v>
      </c>
      <c r="K10" s="208" t="s">
        <v>313</v>
      </c>
      <c r="L10" s="208" t="s">
        <v>313</v>
      </c>
      <c r="M10" s="208" t="s">
        <v>313</v>
      </c>
      <c r="N10" s="208" t="s">
        <v>313</v>
      </c>
      <c r="O10" s="208" t="s">
        <v>313</v>
      </c>
      <c r="P10" s="208" t="s">
        <v>313</v>
      </c>
      <c r="Q10" s="206" t="s">
        <v>313</v>
      </c>
      <c r="R10" s="205" t="s">
        <v>313</v>
      </c>
      <c r="S10" s="206">
        <v>270.59601877999995</v>
      </c>
      <c r="T10" s="205">
        <v>131.07463907999897</v>
      </c>
    </row>
    <row r="11" spans="1:20" ht="10.5" customHeight="1" x14ac:dyDescent="0.15">
      <c r="A11" s="61">
        <v>7</v>
      </c>
      <c r="B11" s="51" t="s">
        <v>67</v>
      </c>
      <c r="C11" s="208">
        <v>3.5</v>
      </c>
      <c r="D11" s="208" t="s">
        <v>313</v>
      </c>
      <c r="E11" s="208" t="s">
        <v>313</v>
      </c>
      <c r="F11" s="208" t="s">
        <v>313</v>
      </c>
      <c r="G11" s="208" t="s">
        <v>313</v>
      </c>
      <c r="H11" s="208" t="s">
        <v>313</v>
      </c>
      <c r="I11" s="208" t="s">
        <v>313</v>
      </c>
      <c r="J11" s="208" t="s">
        <v>313</v>
      </c>
      <c r="K11" s="208" t="s">
        <v>313</v>
      </c>
      <c r="L11" s="208">
        <v>500.08333502999994</v>
      </c>
      <c r="M11" s="208" t="s">
        <v>313</v>
      </c>
      <c r="N11" s="208" t="s">
        <v>313</v>
      </c>
      <c r="O11" s="208" t="s">
        <v>313</v>
      </c>
      <c r="P11" s="208" t="s">
        <v>313</v>
      </c>
      <c r="Q11" s="206" t="s">
        <v>313</v>
      </c>
      <c r="R11" s="205" t="s">
        <v>313</v>
      </c>
      <c r="S11" s="206">
        <v>503.58333502999994</v>
      </c>
      <c r="T11" s="205" t="s">
        <v>313</v>
      </c>
    </row>
    <row r="12" spans="1:20" ht="10.5" customHeight="1" x14ac:dyDescent="0.15">
      <c r="A12" s="61">
        <v>8</v>
      </c>
      <c r="B12" s="51" t="s">
        <v>66</v>
      </c>
      <c r="C12" s="208" t="s">
        <v>313</v>
      </c>
      <c r="D12" s="208" t="s">
        <v>313</v>
      </c>
      <c r="E12" s="208" t="s">
        <v>313</v>
      </c>
      <c r="F12" s="208" t="s">
        <v>313</v>
      </c>
      <c r="G12" s="208" t="s">
        <v>313</v>
      </c>
      <c r="H12" s="208" t="s">
        <v>313</v>
      </c>
      <c r="I12" s="208" t="s">
        <v>313</v>
      </c>
      <c r="J12" s="208" t="s">
        <v>313</v>
      </c>
      <c r="K12" s="208">
        <v>2288.8879383799999</v>
      </c>
      <c r="L12" s="208" t="s">
        <v>313</v>
      </c>
      <c r="M12" s="208" t="s">
        <v>313</v>
      </c>
      <c r="N12" s="208" t="s">
        <v>313</v>
      </c>
      <c r="O12" s="208" t="s">
        <v>313</v>
      </c>
      <c r="P12" s="208" t="s">
        <v>313</v>
      </c>
      <c r="Q12" s="206" t="s">
        <v>313</v>
      </c>
      <c r="R12" s="205" t="s">
        <v>313</v>
      </c>
      <c r="S12" s="206">
        <v>2288.8879383799999</v>
      </c>
      <c r="T12" s="205" t="s">
        <v>313</v>
      </c>
    </row>
    <row r="13" spans="1:20" ht="10.5" customHeight="1" x14ac:dyDescent="0.15">
      <c r="A13" s="61">
        <v>9</v>
      </c>
      <c r="B13" s="51" t="s">
        <v>98</v>
      </c>
      <c r="C13" s="208" t="s">
        <v>313</v>
      </c>
      <c r="D13" s="208" t="s">
        <v>313</v>
      </c>
      <c r="E13" s="208" t="s">
        <v>313</v>
      </c>
      <c r="F13" s="208" t="s">
        <v>313</v>
      </c>
      <c r="G13" s="208" t="s">
        <v>313</v>
      </c>
      <c r="H13" s="208">
        <v>24744.528392990003</v>
      </c>
      <c r="I13" s="208" t="s">
        <v>313</v>
      </c>
      <c r="J13" s="208" t="s">
        <v>313</v>
      </c>
      <c r="K13" s="208" t="s">
        <v>313</v>
      </c>
      <c r="L13" s="208">
        <v>4183.8905573499997</v>
      </c>
      <c r="M13" s="208" t="s">
        <v>313</v>
      </c>
      <c r="N13" s="208" t="s">
        <v>313</v>
      </c>
      <c r="O13" s="208" t="s">
        <v>313</v>
      </c>
      <c r="P13" s="208" t="s">
        <v>313</v>
      </c>
      <c r="Q13" s="206" t="s">
        <v>313</v>
      </c>
      <c r="R13" s="205" t="s">
        <v>313</v>
      </c>
      <c r="S13" s="206">
        <v>28928.418950340001</v>
      </c>
      <c r="T13" s="205" t="s">
        <v>313</v>
      </c>
    </row>
    <row r="14" spans="1:20" ht="10.5" customHeight="1" x14ac:dyDescent="0.15">
      <c r="A14" s="61">
        <v>10</v>
      </c>
      <c r="B14" s="51" t="s">
        <v>64</v>
      </c>
      <c r="C14" s="208" t="s">
        <v>313</v>
      </c>
      <c r="D14" s="208" t="s">
        <v>313</v>
      </c>
      <c r="E14" s="208" t="s">
        <v>313</v>
      </c>
      <c r="F14" s="208" t="s">
        <v>313</v>
      </c>
      <c r="G14" s="208" t="s">
        <v>313</v>
      </c>
      <c r="H14" s="208" t="s">
        <v>313</v>
      </c>
      <c r="I14" s="208" t="s">
        <v>313</v>
      </c>
      <c r="J14" s="208" t="s">
        <v>313</v>
      </c>
      <c r="K14" s="208" t="s">
        <v>313</v>
      </c>
      <c r="L14" s="208">
        <v>135.06508493000001</v>
      </c>
      <c r="M14" s="208">
        <v>35.211562649999998</v>
      </c>
      <c r="N14" s="208" t="s">
        <v>313</v>
      </c>
      <c r="O14" s="208" t="s">
        <v>313</v>
      </c>
      <c r="P14" s="208" t="s">
        <v>313</v>
      </c>
      <c r="Q14" s="206" t="s">
        <v>313</v>
      </c>
      <c r="R14" s="205" t="s">
        <v>313</v>
      </c>
      <c r="S14" s="206">
        <v>170.27664758</v>
      </c>
      <c r="T14" s="205" t="s">
        <v>313</v>
      </c>
    </row>
    <row r="15" spans="1:20" ht="10.5" customHeight="1" x14ac:dyDescent="0.15">
      <c r="A15" s="402">
        <v>11</v>
      </c>
      <c r="B15" s="446" t="s">
        <v>937</v>
      </c>
      <c r="C15" s="447" t="s">
        <v>313</v>
      </c>
      <c r="D15" s="447" t="s">
        <v>313</v>
      </c>
      <c r="E15" s="447" t="s">
        <v>313</v>
      </c>
      <c r="F15" s="447" t="s">
        <v>313</v>
      </c>
      <c r="G15" s="447" t="s">
        <v>313</v>
      </c>
      <c r="H15" s="447" t="s">
        <v>313</v>
      </c>
      <c r="I15" s="447" t="s">
        <v>313</v>
      </c>
      <c r="J15" s="447" t="s">
        <v>313</v>
      </c>
      <c r="K15" s="447" t="s">
        <v>313</v>
      </c>
      <c r="L15" s="447" t="s">
        <v>313</v>
      </c>
      <c r="M15" s="447">
        <v>384.48000094000002</v>
      </c>
      <c r="N15" s="447" t="s">
        <v>313</v>
      </c>
      <c r="O15" s="447" t="s">
        <v>313</v>
      </c>
      <c r="P15" s="447" t="s">
        <v>313</v>
      </c>
      <c r="Q15" s="449" t="s">
        <v>313</v>
      </c>
      <c r="R15" s="450" t="s">
        <v>313</v>
      </c>
      <c r="S15" s="449">
        <v>384.48000094000002</v>
      </c>
      <c r="T15" s="450" t="s">
        <v>313</v>
      </c>
    </row>
    <row r="16" spans="1:20" ht="10.5" customHeight="1" x14ac:dyDescent="0.15">
      <c r="A16" s="61">
        <v>12</v>
      </c>
      <c r="B16" s="51" t="s">
        <v>97</v>
      </c>
      <c r="C16" s="208" t="s">
        <v>313</v>
      </c>
      <c r="D16" s="208" t="s">
        <v>313</v>
      </c>
      <c r="E16" s="208" t="s">
        <v>313</v>
      </c>
      <c r="F16" s="208">
        <v>6926.3572973500004</v>
      </c>
      <c r="G16" s="208" t="s">
        <v>313</v>
      </c>
      <c r="H16" s="208" t="s">
        <v>313</v>
      </c>
      <c r="I16" s="208" t="s">
        <v>313</v>
      </c>
      <c r="J16" s="208" t="s">
        <v>313</v>
      </c>
      <c r="K16" s="208" t="s">
        <v>313</v>
      </c>
      <c r="L16" s="208" t="s">
        <v>313</v>
      </c>
      <c r="M16" s="208" t="s">
        <v>313</v>
      </c>
      <c r="N16" s="208" t="s">
        <v>313</v>
      </c>
      <c r="O16" s="208" t="s">
        <v>313</v>
      </c>
      <c r="P16" s="208" t="s">
        <v>313</v>
      </c>
      <c r="Q16" s="206" t="s">
        <v>313</v>
      </c>
      <c r="R16" s="205" t="s">
        <v>313</v>
      </c>
      <c r="S16" s="206">
        <v>6926.3572973500004</v>
      </c>
      <c r="T16" s="205">
        <v>216.91104580999948</v>
      </c>
    </row>
    <row r="17" spans="1:20" ht="10.5" customHeight="1" x14ac:dyDescent="0.15">
      <c r="A17" s="61">
        <v>15</v>
      </c>
      <c r="B17" s="51" t="s">
        <v>65</v>
      </c>
      <c r="C17" s="208" t="s">
        <v>313</v>
      </c>
      <c r="D17" s="208" t="s">
        <v>313</v>
      </c>
      <c r="E17" s="208" t="s">
        <v>313</v>
      </c>
      <c r="F17" s="208" t="s">
        <v>313</v>
      </c>
      <c r="G17" s="208" t="s">
        <v>313</v>
      </c>
      <c r="H17" s="208" t="s">
        <v>313</v>
      </c>
      <c r="I17" s="208" t="s">
        <v>313</v>
      </c>
      <c r="J17" s="208" t="s">
        <v>313</v>
      </c>
      <c r="K17" s="208" t="s">
        <v>313</v>
      </c>
      <c r="L17" s="208">
        <v>242.78661146000002</v>
      </c>
      <c r="M17" s="208" t="s">
        <v>313</v>
      </c>
      <c r="N17" s="208">
        <v>213.94889997999999</v>
      </c>
      <c r="O17" s="208" t="s">
        <v>313</v>
      </c>
      <c r="P17" s="208" t="s">
        <v>313</v>
      </c>
      <c r="Q17" s="206" t="s">
        <v>313</v>
      </c>
      <c r="R17" s="205" t="s">
        <v>313</v>
      </c>
      <c r="S17" s="206">
        <v>456.73551143999998</v>
      </c>
      <c r="T17" s="205" t="s">
        <v>313</v>
      </c>
    </row>
    <row r="18" spans="1:20" ht="10.5" customHeight="1" x14ac:dyDescent="0.15">
      <c r="A18" s="61">
        <v>16</v>
      </c>
      <c r="B18" s="51" t="s">
        <v>63</v>
      </c>
      <c r="C18" s="208">
        <v>31.180076140000001</v>
      </c>
      <c r="D18" s="208" t="s">
        <v>313</v>
      </c>
      <c r="E18" s="208" t="s">
        <v>313</v>
      </c>
      <c r="F18" s="208" t="s">
        <v>313</v>
      </c>
      <c r="G18" s="208" t="s">
        <v>313</v>
      </c>
      <c r="H18" s="208" t="s">
        <v>313</v>
      </c>
      <c r="I18" s="208" t="s">
        <v>313</v>
      </c>
      <c r="J18" s="208" t="s">
        <v>313</v>
      </c>
      <c r="K18" s="208" t="s">
        <v>313</v>
      </c>
      <c r="L18" s="208">
        <v>220.15894115999998</v>
      </c>
      <c r="M18" s="208" t="s">
        <v>313</v>
      </c>
      <c r="N18" s="208" t="s">
        <v>313</v>
      </c>
      <c r="O18" s="208" t="s">
        <v>313</v>
      </c>
      <c r="P18" s="208" t="s">
        <v>313</v>
      </c>
      <c r="Q18" s="206" t="s">
        <v>313</v>
      </c>
      <c r="R18" s="205" t="s">
        <v>313</v>
      </c>
      <c r="S18" s="206">
        <v>251.33901730000002</v>
      </c>
      <c r="T18" s="205" t="s">
        <v>313</v>
      </c>
    </row>
    <row r="19" spans="1:20" ht="10.5" customHeight="1" x14ac:dyDescent="0.15">
      <c r="A19" s="79">
        <v>17</v>
      </c>
      <c r="B19" s="52" t="s">
        <v>55</v>
      </c>
      <c r="C19" s="210">
        <v>1947.47686428</v>
      </c>
      <c r="D19" s="210" t="s">
        <v>313</v>
      </c>
      <c r="E19" s="210" t="s">
        <v>313</v>
      </c>
      <c r="F19" s="210">
        <v>6926.3572973500004</v>
      </c>
      <c r="G19" s="210">
        <v>1093.3359013900001</v>
      </c>
      <c r="H19" s="210">
        <v>24744.528392990003</v>
      </c>
      <c r="I19" s="210">
        <v>19.234386739999998</v>
      </c>
      <c r="J19" s="210" t="s">
        <v>313</v>
      </c>
      <c r="K19" s="210">
        <v>2288.8879383799999</v>
      </c>
      <c r="L19" s="210">
        <v>5281.9845299300005</v>
      </c>
      <c r="M19" s="210">
        <v>419.69156358999999</v>
      </c>
      <c r="N19" s="210">
        <v>213.94889997999999</v>
      </c>
      <c r="O19" s="210" t="s">
        <v>313</v>
      </c>
      <c r="P19" s="210" t="s">
        <v>313</v>
      </c>
      <c r="Q19" s="207" t="s">
        <v>313</v>
      </c>
      <c r="R19" s="207" t="s">
        <v>313</v>
      </c>
      <c r="S19" s="207">
        <v>42935.445774629996</v>
      </c>
      <c r="T19" s="207">
        <v>1080.4472533599985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"/>
  <sheetViews>
    <sheetView workbookViewId="0">
      <selection activeCell="G3" sqref="G3"/>
    </sheetView>
  </sheetViews>
  <sheetFormatPr baseColWidth="10" defaultColWidth="12" defaultRowHeight="12" x14ac:dyDescent="0.2"/>
  <cols>
    <col min="1" max="1" width="8.6640625" style="271" bestFit="1" customWidth="1"/>
    <col min="2" max="2" width="74" style="271" customWidth="1"/>
    <col min="3" max="16384" width="12" style="271"/>
  </cols>
  <sheetData>
    <row r="1" spans="1:8" x14ac:dyDescent="0.2">
      <c r="A1" s="275" t="s">
        <v>781</v>
      </c>
      <c r="B1" s="275" t="s">
        <v>780</v>
      </c>
    </row>
    <row r="2" spans="1:8" x14ac:dyDescent="0.2">
      <c r="H2" s="137" t="s">
        <v>343</v>
      </c>
    </row>
    <row r="3" spans="1:8" x14ac:dyDescent="0.2">
      <c r="G3" s="391">
        <v>44104</v>
      </c>
      <c r="H3" s="137"/>
    </row>
    <row r="4" spans="1:8" x14ac:dyDescent="0.2">
      <c r="G4" s="310" t="s">
        <v>778</v>
      </c>
    </row>
    <row r="5" spans="1:8" ht="24.75" customHeight="1" x14ac:dyDescent="0.2">
      <c r="B5" s="514" t="s">
        <v>779</v>
      </c>
      <c r="C5" s="515"/>
      <c r="D5" s="515"/>
      <c r="E5" s="515"/>
      <c r="F5" s="516"/>
      <c r="G5" s="419">
        <v>213.94890000000004</v>
      </c>
    </row>
    <row r="6" spans="1:8" x14ac:dyDescent="0.2">
      <c r="B6" s="517" t="s">
        <v>11</v>
      </c>
      <c r="C6" s="518"/>
      <c r="D6" s="518"/>
      <c r="E6" s="518"/>
      <c r="F6" s="519"/>
      <c r="G6" s="419">
        <v>534.87225000000001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9"/>
  <sheetViews>
    <sheetView workbookViewId="0">
      <selection activeCell="I3" sqref="I3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316</v>
      </c>
      <c r="B1" s="101" t="s">
        <v>363</v>
      </c>
      <c r="H1" s="137" t="s">
        <v>343</v>
      </c>
    </row>
    <row r="3" spans="1:9" x14ac:dyDescent="0.15">
      <c r="I3" s="412">
        <v>44104</v>
      </c>
    </row>
    <row r="4" spans="1:9" x14ac:dyDescent="0.15">
      <c r="A4" s="520"/>
      <c r="B4" s="521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22"/>
      <c r="B5" s="523"/>
      <c r="C5" s="95" t="s">
        <v>106</v>
      </c>
      <c r="D5" s="95" t="s">
        <v>92</v>
      </c>
      <c r="E5" s="95" t="s">
        <v>91</v>
      </c>
      <c r="F5" s="445" t="s">
        <v>9</v>
      </c>
      <c r="G5" s="95" t="s">
        <v>107</v>
      </c>
      <c r="H5" s="95" t="s">
        <v>108</v>
      </c>
      <c r="I5" s="95" t="s">
        <v>635</v>
      </c>
    </row>
    <row r="6" spans="1:9" x14ac:dyDescent="0.15">
      <c r="A6" s="47">
        <v>1</v>
      </c>
      <c r="B6" s="96" t="s">
        <v>109</v>
      </c>
      <c r="C6" s="97"/>
      <c r="D6" s="209">
        <v>159.32558800000001</v>
      </c>
      <c r="E6" s="209">
        <v>28.701803000000002</v>
      </c>
      <c r="F6" s="215" t="s">
        <v>313</v>
      </c>
      <c r="G6" s="215" t="s">
        <v>313</v>
      </c>
      <c r="H6" s="209">
        <v>188.02739</v>
      </c>
      <c r="I6" s="209">
        <v>49.024143100000003</v>
      </c>
    </row>
    <row r="7" spans="1:9" x14ac:dyDescent="0.15">
      <c r="A7" s="47">
        <v>2</v>
      </c>
      <c r="B7" s="51" t="s">
        <v>110</v>
      </c>
      <c r="C7" s="98"/>
      <c r="D7" s="216" t="s">
        <v>313</v>
      </c>
      <c r="E7" s="216" t="s">
        <v>313</v>
      </c>
      <c r="F7" s="215" t="s">
        <v>313</v>
      </c>
      <c r="G7" s="215" t="s">
        <v>313</v>
      </c>
      <c r="H7" s="217" t="s">
        <v>313</v>
      </c>
      <c r="I7" s="217" t="s">
        <v>313</v>
      </c>
    </row>
    <row r="8" spans="1:9" x14ac:dyDescent="0.15">
      <c r="A8" s="47">
        <v>3</v>
      </c>
      <c r="B8" s="51" t="s">
        <v>111</v>
      </c>
      <c r="C8" s="99"/>
      <c r="D8" s="217" t="s">
        <v>313</v>
      </c>
      <c r="E8" s="216" t="s">
        <v>313</v>
      </c>
      <c r="F8" s="216" t="s">
        <v>313</v>
      </c>
      <c r="G8" s="217" t="s">
        <v>313</v>
      </c>
      <c r="H8" s="217" t="s">
        <v>313</v>
      </c>
      <c r="I8" s="217" t="s">
        <v>313</v>
      </c>
    </row>
    <row r="9" spans="1:9" x14ac:dyDescent="0.15">
      <c r="A9" s="47">
        <v>4</v>
      </c>
      <c r="B9" s="51" t="s">
        <v>112</v>
      </c>
      <c r="C9" s="99"/>
      <c r="D9" s="216" t="s">
        <v>313</v>
      </c>
      <c r="E9" s="216" t="s">
        <v>313</v>
      </c>
      <c r="F9" s="217" t="s">
        <v>313</v>
      </c>
      <c r="G9" s="217" t="s">
        <v>313</v>
      </c>
      <c r="H9" s="217" t="s">
        <v>313</v>
      </c>
      <c r="I9" s="217" t="s">
        <v>313</v>
      </c>
    </row>
    <row r="10" spans="1:9" x14ac:dyDescent="0.15">
      <c r="A10" s="47">
        <v>5</v>
      </c>
      <c r="B10" s="51" t="s">
        <v>115</v>
      </c>
      <c r="C10" s="99"/>
      <c r="D10" s="216" t="s">
        <v>313</v>
      </c>
      <c r="E10" s="216" t="s">
        <v>313</v>
      </c>
      <c r="F10" s="217" t="s">
        <v>313</v>
      </c>
      <c r="G10" s="217" t="s">
        <v>313</v>
      </c>
      <c r="H10" s="217" t="s">
        <v>313</v>
      </c>
      <c r="I10" s="217" t="s">
        <v>313</v>
      </c>
    </row>
    <row r="11" spans="1:9" x14ac:dyDescent="0.15">
      <c r="A11" s="47">
        <v>6</v>
      </c>
      <c r="B11" s="51" t="s">
        <v>116</v>
      </c>
      <c r="C11" s="99"/>
      <c r="D11" s="216" t="s">
        <v>313</v>
      </c>
      <c r="E11" s="216" t="s">
        <v>313</v>
      </c>
      <c r="F11" s="217" t="s">
        <v>313</v>
      </c>
      <c r="G11" s="217" t="s">
        <v>313</v>
      </c>
      <c r="H11" s="217" t="s">
        <v>313</v>
      </c>
      <c r="I11" s="217" t="s">
        <v>313</v>
      </c>
    </row>
    <row r="12" spans="1:9" x14ac:dyDescent="0.15">
      <c r="A12" s="47">
        <v>7</v>
      </c>
      <c r="B12" s="51" t="s">
        <v>117</v>
      </c>
      <c r="C12" s="99"/>
      <c r="D12" s="216" t="s">
        <v>313</v>
      </c>
      <c r="E12" s="216" t="s">
        <v>313</v>
      </c>
      <c r="F12" s="217" t="s">
        <v>313</v>
      </c>
      <c r="G12" s="217" t="s">
        <v>313</v>
      </c>
      <c r="H12" s="217" t="s">
        <v>313</v>
      </c>
      <c r="I12" s="217" t="s">
        <v>313</v>
      </c>
    </row>
    <row r="13" spans="1:9" x14ac:dyDescent="0.15">
      <c r="A13" s="47">
        <v>8</v>
      </c>
      <c r="B13" s="51" t="s">
        <v>113</v>
      </c>
      <c r="C13" s="99"/>
      <c r="D13" s="216" t="s">
        <v>313</v>
      </c>
      <c r="E13" s="216" t="s">
        <v>313</v>
      </c>
      <c r="F13" s="216" t="s">
        <v>313</v>
      </c>
      <c r="G13" s="216" t="s">
        <v>313</v>
      </c>
      <c r="H13" s="217" t="s">
        <v>313</v>
      </c>
      <c r="I13" s="217" t="s">
        <v>313</v>
      </c>
    </row>
    <row r="14" spans="1:9" x14ac:dyDescent="0.15">
      <c r="A14" s="47">
        <v>9</v>
      </c>
      <c r="B14" s="51" t="s">
        <v>114</v>
      </c>
      <c r="C14" s="99"/>
      <c r="D14" s="216" t="s">
        <v>313</v>
      </c>
      <c r="E14" s="216" t="s">
        <v>313</v>
      </c>
      <c r="F14" s="216" t="s">
        <v>313</v>
      </c>
      <c r="G14" s="216" t="s">
        <v>313</v>
      </c>
      <c r="H14" s="217" t="s">
        <v>313</v>
      </c>
      <c r="I14" s="217" t="s">
        <v>313</v>
      </c>
    </row>
    <row r="15" spans="1:9" s="93" customFormat="1" x14ac:dyDescent="0.15">
      <c r="A15" s="47">
        <v>10</v>
      </c>
      <c r="B15" s="51" t="s">
        <v>10</v>
      </c>
      <c r="C15" s="97"/>
      <c r="D15" s="215" t="s">
        <v>313</v>
      </c>
      <c r="E15" s="215" t="s">
        <v>313</v>
      </c>
      <c r="F15" s="215" t="s">
        <v>313</v>
      </c>
      <c r="G15" s="215" t="s">
        <v>313</v>
      </c>
      <c r="H15" s="209" t="s">
        <v>313</v>
      </c>
      <c r="I15" s="209" t="s">
        <v>313</v>
      </c>
    </row>
    <row r="16" spans="1:9" s="93" customFormat="1" x14ac:dyDescent="0.15">
      <c r="A16" s="102">
        <v>11</v>
      </c>
      <c r="B16" s="52" t="s">
        <v>55</v>
      </c>
      <c r="C16" s="100"/>
      <c r="D16" s="218" t="s">
        <v>313</v>
      </c>
      <c r="E16" s="218" t="s">
        <v>313</v>
      </c>
      <c r="F16" s="218" t="s">
        <v>313</v>
      </c>
      <c r="G16" s="218" t="s">
        <v>313</v>
      </c>
      <c r="H16" s="218" t="s">
        <v>313</v>
      </c>
      <c r="I16" s="211">
        <v>49.024143100000003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317</v>
      </c>
      <c r="B1" s="101" t="s">
        <v>364</v>
      </c>
      <c r="D1" s="412">
        <v>44104</v>
      </c>
    </row>
    <row r="2" spans="1:8" x14ac:dyDescent="0.15">
      <c r="H2" s="137" t="s">
        <v>343</v>
      </c>
    </row>
    <row r="4" spans="1:8" x14ac:dyDescent="0.15">
      <c r="A4" s="520"/>
      <c r="B4" s="521"/>
      <c r="C4" s="47" t="s">
        <v>0</v>
      </c>
      <c r="D4" s="47" t="s">
        <v>1</v>
      </c>
    </row>
    <row r="5" spans="1:8" ht="21" x14ac:dyDescent="0.15">
      <c r="A5" s="522"/>
      <c r="B5" s="523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/>
      <c r="D6" s="55"/>
    </row>
    <row r="7" spans="1:8" ht="10.5" customHeight="1" x14ac:dyDescent="0.15">
      <c r="A7" s="47">
        <v>2</v>
      </c>
      <c r="B7" s="51" t="s">
        <v>119</v>
      </c>
      <c r="C7" s="97"/>
      <c r="D7" s="55"/>
    </row>
    <row r="8" spans="1:8" ht="10.5" customHeight="1" x14ac:dyDescent="0.15">
      <c r="A8" s="47">
        <v>3</v>
      </c>
      <c r="B8" s="51" t="s">
        <v>120</v>
      </c>
      <c r="C8" s="97"/>
      <c r="D8" s="55"/>
    </row>
    <row r="9" spans="1:8" ht="10.5" customHeight="1" x14ac:dyDescent="0.15">
      <c r="A9" s="47">
        <v>4</v>
      </c>
      <c r="B9" s="51" t="s">
        <v>122</v>
      </c>
      <c r="C9" s="209">
        <v>188.02739</v>
      </c>
      <c r="D9" s="209">
        <v>59.391210430000001</v>
      </c>
    </row>
    <row r="10" spans="1:8" ht="10.5" customHeight="1" x14ac:dyDescent="0.15">
      <c r="A10" s="47" t="s">
        <v>121</v>
      </c>
      <c r="B10" s="51" t="s">
        <v>365</v>
      </c>
      <c r="C10" s="209" t="s">
        <v>313</v>
      </c>
      <c r="D10" s="209" t="s">
        <v>313</v>
      </c>
    </row>
    <row r="11" spans="1:8" ht="10.5" customHeight="1" x14ac:dyDescent="0.15">
      <c r="A11" s="102">
        <v>5</v>
      </c>
      <c r="B11" s="52" t="s">
        <v>55</v>
      </c>
      <c r="C11" s="211">
        <v>188.02739</v>
      </c>
      <c r="D11" s="211">
        <v>59.391210430000001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782</v>
      </c>
      <c r="B1" s="101" t="s">
        <v>366</v>
      </c>
      <c r="E1" s="412">
        <v>44104</v>
      </c>
    </row>
    <row r="2" spans="1:12" x14ac:dyDescent="0.15">
      <c r="H2" s="137" t="s">
        <v>343</v>
      </c>
    </row>
    <row r="3" spans="1:12" x14ac:dyDescent="0.15">
      <c r="B3" s="103"/>
    </row>
    <row r="4" spans="1:12" ht="15.75" customHeight="1" x14ac:dyDescent="0.15">
      <c r="A4" s="105"/>
      <c r="B4" s="524" t="s">
        <v>94</v>
      </c>
      <c r="C4" s="524" t="s">
        <v>61</v>
      </c>
      <c r="D4" s="524"/>
      <c r="E4" s="524"/>
      <c r="F4" s="524"/>
      <c r="G4" s="524"/>
      <c r="H4" s="524"/>
      <c r="I4" s="524"/>
      <c r="J4" s="524"/>
      <c r="K4" s="525" t="s">
        <v>126</v>
      </c>
      <c r="L4" s="525" t="s">
        <v>125</v>
      </c>
    </row>
    <row r="5" spans="1:12" ht="18" customHeight="1" x14ac:dyDescent="0.15">
      <c r="A5" s="106"/>
      <c r="B5" s="524"/>
      <c r="C5" s="104">
        <v>0</v>
      </c>
      <c r="D5" s="104">
        <v>0.1</v>
      </c>
      <c r="E5" s="104">
        <v>0.2</v>
      </c>
      <c r="F5" s="104">
        <v>0.5</v>
      </c>
      <c r="G5" s="104">
        <v>0.75</v>
      </c>
      <c r="H5" s="104">
        <v>1</v>
      </c>
      <c r="I5" s="104">
        <v>1.5</v>
      </c>
      <c r="J5" s="104" t="s">
        <v>62</v>
      </c>
      <c r="K5" s="525"/>
      <c r="L5" s="525"/>
    </row>
    <row r="6" spans="1:12" x14ac:dyDescent="0.15">
      <c r="A6" s="107">
        <v>1</v>
      </c>
      <c r="B6" s="70" t="s">
        <v>69</v>
      </c>
      <c r="C6" s="84"/>
      <c r="D6" s="84"/>
      <c r="E6" s="84"/>
      <c r="F6" s="84"/>
      <c r="G6" s="84"/>
      <c r="H6" s="84"/>
      <c r="I6" s="84"/>
      <c r="J6" s="84"/>
      <c r="K6" s="84"/>
      <c r="L6" s="83"/>
    </row>
    <row r="7" spans="1:12" x14ac:dyDescent="0.15">
      <c r="A7" s="107">
        <v>2</v>
      </c>
      <c r="B7" s="70" t="s">
        <v>95</v>
      </c>
      <c r="C7" s="84"/>
      <c r="D7" s="84"/>
      <c r="E7" s="84"/>
      <c r="F7" s="84"/>
      <c r="G7" s="84"/>
      <c r="H7" s="84"/>
      <c r="I7" s="84"/>
      <c r="J7" s="84"/>
      <c r="K7" s="84"/>
      <c r="L7" s="83"/>
    </row>
    <row r="8" spans="1:12" x14ac:dyDescent="0.15">
      <c r="A8" s="107">
        <v>3</v>
      </c>
      <c r="B8" s="70" t="s">
        <v>96</v>
      </c>
      <c r="C8" s="84"/>
      <c r="D8" s="84"/>
      <c r="E8" s="84"/>
      <c r="F8" s="84"/>
      <c r="G8" s="84"/>
      <c r="H8" s="84"/>
      <c r="I8" s="84"/>
      <c r="J8" s="84"/>
      <c r="K8" s="84"/>
      <c r="L8" s="83"/>
    </row>
    <row r="9" spans="1:12" x14ac:dyDescent="0.15">
      <c r="A9" s="107">
        <v>4</v>
      </c>
      <c r="B9" s="70" t="s">
        <v>70</v>
      </c>
      <c r="C9" s="84"/>
      <c r="D9" s="84"/>
      <c r="E9" s="84"/>
      <c r="F9" s="84"/>
      <c r="G9" s="84"/>
      <c r="H9" s="84"/>
      <c r="I9" s="84"/>
      <c r="J9" s="84"/>
      <c r="K9" s="84"/>
      <c r="L9" s="83"/>
    </row>
    <row r="10" spans="1:12" x14ac:dyDescent="0.15">
      <c r="A10" s="107">
        <v>6</v>
      </c>
      <c r="B10" s="70" t="s">
        <v>68</v>
      </c>
      <c r="C10" s="84"/>
      <c r="D10" s="84"/>
      <c r="E10" s="213">
        <v>149.96517299999999</v>
      </c>
      <c r="F10" s="213">
        <v>38.062216999999997</v>
      </c>
      <c r="G10" s="213" t="s">
        <v>313</v>
      </c>
      <c r="H10" s="213" t="s">
        <v>313</v>
      </c>
      <c r="I10" s="213" t="s">
        <v>313</v>
      </c>
      <c r="J10" s="213" t="s">
        <v>313</v>
      </c>
      <c r="K10" s="213">
        <v>188.02739</v>
      </c>
      <c r="L10" s="83"/>
    </row>
    <row r="11" spans="1:12" x14ac:dyDescent="0.15">
      <c r="A11" s="107">
        <v>7</v>
      </c>
      <c r="B11" s="70" t="s">
        <v>67</v>
      </c>
      <c r="C11" s="84"/>
      <c r="D11" s="84"/>
      <c r="E11" s="213" t="s">
        <v>313</v>
      </c>
      <c r="F11" s="213" t="s">
        <v>313</v>
      </c>
      <c r="G11" s="213" t="s">
        <v>313</v>
      </c>
      <c r="H11" s="213" t="s">
        <v>313</v>
      </c>
      <c r="I11" s="213" t="s">
        <v>313</v>
      </c>
      <c r="J11" s="213" t="s">
        <v>313</v>
      </c>
      <c r="K11" s="213" t="s">
        <v>313</v>
      </c>
      <c r="L11" s="83"/>
    </row>
    <row r="12" spans="1:12" x14ac:dyDescent="0.15">
      <c r="A12" s="107">
        <v>8</v>
      </c>
      <c r="B12" s="70" t="s">
        <v>66</v>
      </c>
      <c r="C12" s="84"/>
      <c r="D12" s="84"/>
      <c r="E12" s="213" t="s">
        <v>313</v>
      </c>
      <c r="F12" s="213" t="s">
        <v>313</v>
      </c>
      <c r="G12" s="213" t="s">
        <v>313</v>
      </c>
      <c r="H12" s="213" t="s">
        <v>313</v>
      </c>
      <c r="I12" s="213" t="s">
        <v>313</v>
      </c>
      <c r="J12" s="213" t="s">
        <v>313</v>
      </c>
      <c r="K12" s="213" t="s">
        <v>313</v>
      </c>
      <c r="L12" s="83"/>
    </row>
    <row r="13" spans="1:12" x14ac:dyDescent="0.15">
      <c r="A13" s="107">
        <v>9</v>
      </c>
      <c r="B13" s="70" t="s">
        <v>124</v>
      </c>
      <c r="C13" s="84"/>
      <c r="D13" s="84"/>
      <c r="E13" s="213" t="s">
        <v>313</v>
      </c>
      <c r="F13" s="213" t="s">
        <v>313</v>
      </c>
      <c r="G13" s="213" t="s">
        <v>313</v>
      </c>
      <c r="H13" s="213" t="s">
        <v>313</v>
      </c>
      <c r="I13" s="213" t="s">
        <v>313</v>
      </c>
      <c r="J13" s="213" t="s">
        <v>313</v>
      </c>
      <c r="K13" s="213" t="s">
        <v>313</v>
      </c>
      <c r="L13" s="83"/>
    </row>
    <row r="14" spans="1:12" x14ac:dyDescent="0.15">
      <c r="A14" s="107">
        <v>10</v>
      </c>
      <c r="B14" s="70" t="s">
        <v>63</v>
      </c>
      <c r="C14" s="84"/>
      <c r="D14" s="84"/>
      <c r="E14" s="213" t="s">
        <v>313</v>
      </c>
      <c r="F14" s="213" t="s">
        <v>313</v>
      </c>
      <c r="G14" s="213" t="s">
        <v>313</v>
      </c>
      <c r="H14" s="213" t="s">
        <v>313</v>
      </c>
      <c r="I14" s="213" t="s">
        <v>313</v>
      </c>
      <c r="J14" s="213" t="s">
        <v>313</v>
      </c>
      <c r="K14" s="213" t="s">
        <v>313</v>
      </c>
      <c r="L14" s="83"/>
    </row>
    <row r="15" spans="1:12" x14ac:dyDescent="0.15">
      <c r="A15" s="108">
        <v>11</v>
      </c>
      <c r="B15" s="72" t="s">
        <v>55</v>
      </c>
      <c r="C15" s="85"/>
      <c r="D15" s="85"/>
      <c r="E15" s="214">
        <v>149.96517299999999</v>
      </c>
      <c r="F15" s="214">
        <v>38.062216999999997</v>
      </c>
      <c r="G15" s="214" t="s">
        <v>313</v>
      </c>
      <c r="H15" s="214" t="s">
        <v>313</v>
      </c>
      <c r="I15" s="214" t="s">
        <v>313</v>
      </c>
      <c r="J15" s="214" t="s">
        <v>313</v>
      </c>
      <c r="K15" s="214">
        <v>188.02739</v>
      </c>
      <c r="L15" s="85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topLeftCell="C1" workbookViewId="0">
      <selection activeCell="H2" sqref="H2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374</v>
      </c>
      <c r="B1" s="19" t="s">
        <v>368</v>
      </c>
      <c r="G1" s="143">
        <v>43646</v>
      </c>
    </row>
    <row r="2" spans="1:8" x14ac:dyDescent="0.15">
      <c r="H2" s="137" t="s">
        <v>343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662</v>
      </c>
      <c r="D4" s="110" t="s">
        <v>655</v>
      </c>
      <c r="E4" s="110" t="s">
        <v>656</v>
      </c>
      <c r="F4" s="110" t="s">
        <v>657</v>
      </c>
      <c r="G4" s="110" t="s">
        <v>658</v>
      </c>
    </row>
    <row r="5" spans="1:8" x14ac:dyDescent="0.15">
      <c r="A5" s="115">
        <v>1</v>
      </c>
      <c r="B5" s="109" t="s">
        <v>650</v>
      </c>
      <c r="C5" s="116">
        <v>150.4</v>
      </c>
      <c r="D5" s="116">
        <v>27.6</v>
      </c>
      <c r="E5" s="116">
        <v>133.4</v>
      </c>
      <c r="F5" s="116">
        <v>88.6</v>
      </c>
      <c r="G5" s="116">
        <v>44.7</v>
      </c>
    </row>
    <row r="6" spans="1:8" x14ac:dyDescent="0.15">
      <c r="A6" s="115">
        <v>2</v>
      </c>
      <c r="B6" s="109" t="s">
        <v>244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651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150.4</v>
      </c>
      <c r="D8" s="150">
        <v>27.6</v>
      </c>
      <c r="E8" s="150">
        <v>133.4</v>
      </c>
      <c r="F8" s="150">
        <v>88.6</v>
      </c>
      <c r="G8" s="150">
        <v>44.7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6"/>
  <sheetViews>
    <sheetView workbookViewId="0">
      <selection activeCell="J2" sqref="J2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373</v>
      </c>
      <c r="B1" s="19" t="s">
        <v>368</v>
      </c>
      <c r="H1" s="143">
        <v>43646</v>
      </c>
    </row>
    <row r="2" spans="1:9" x14ac:dyDescent="0.15">
      <c r="I2" s="137" t="s">
        <v>343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26" t="s">
        <v>652</v>
      </c>
      <c r="D4" s="526"/>
      <c r="E4" s="526"/>
      <c r="F4" s="526"/>
      <c r="G4" s="526" t="s">
        <v>653</v>
      </c>
      <c r="H4" s="526"/>
    </row>
    <row r="5" spans="1:9" x14ac:dyDescent="0.15">
      <c r="C5" s="526" t="s">
        <v>378</v>
      </c>
      <c r="D5" s="526"/>
      <c r="E5" s="526" t="s">
        <v>654</v>
      </c>
      <c r="F5" s="526"/>
      <c r="G5" s="487" t="s">
        <v>378</v>
      </c>
      <c r="H5" s="487" t="s">
        <v>654</v>
      </c>
    </row>
    <row r="6" spans="1:9" x14ac:dyDescent="0.15">
      <c r="C6" s="141" t="s">
        <v>379</v>
      </c>
      <c r="D6" s="141" t="s">
        <v>380</v>
      </c>
      <c r="E6" s="189" t="s">
        <v>379</v>
      </c>
      <c r="F6" s="189" t="s">
        <v>380</v>
      </c>
      <c r="G6" s="487"/>
      <c r="H6" s="487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381</v>
      </c>
      <c r="C8" s="109"/>
      <c r="D8" s="116">
        <v>133</v>
      </c>
      <c r="E8" s="109"/>
      <c r="F8" s="109"/>
      <c r="G8" s="109"/>
      <c r="H8" s="109"/>
    </row>
    <row r="9" spans="1:9" ht="12" x14ac:dyDescent="0.2">
      <c r="B9" s="170" t="s">
        <v>382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383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384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385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386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387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388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375</v>
      </c>
      <c r="C16" s="117"/>
      <c r="D16" s="150">
        <f>SUM(D7:D15)</f>
        <v>133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7"/>
  <sheetViews>
    <sheetView workbookViewId="0">
      <selection activeCell="J2" sqref="J2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318</v>
      </c>
      <c r="B1" s="19" t="s">
        <v>369</v>
      </c>
      <c r="E1" s="143">
        <v>43830</v>
      </c>
    </row>
    <row r="2" spans="1:6" x14ac:dyDescent="0.15">
      <c r="F2" s="137" t="s">
        <v>343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27" t="s">
        <v>245</v>
      </c>
      <c r="D4" s="527"/>
      <c r="E4" s="527" t="s">
        <v>246</v>
      </c>
    </row>
    <row r="5" spans="1:6" x14ac:dyDescent="0.15">
      <c r="B5" s="114"/>
      <c r="C5" s="115" t="s">
        <v>247</v>
      </c>
      <c r="D5" s="115" t="s">
        <v>248</v>
      </c>
      <c r="E5" s="527"/>
    </row>
    <row r="6" spans="1:6" x14ac:dyDescent="0.15">
      <c r="A6" s="115">
        <v>1</v>
      </c>
      <c r="B6" s="117" t="s">
        <v>249</v>
      </c>
      <c r="C6" s="22"/>
      <c r="D6" s="22"/>
      <c r="E6" s="22"/>
    </row>
    <row r="7" spans="1:6" x14ac:dyDescent="0.15">
      <c r="A7" s="115">
        <v>2</v>
      </c>
      <c r="B7" s="118" t="s">
        <v>250</v>
      </c>
      <c r="C7" s="22"/>
      <c r="D7" s="22"/>
      <c r="E7" s="22"/>
    </row>
    <row r="8" spans="1:6" x14ac:dyDescent="0.15">
      <c r="A8" s="115">
        <v>3</v>
      </c>
      <c r="B8" s="118" t="s">
        <v>251</v>
      </c>
      <c r="C8" s="22"/>
      <c r="D8" s="22"/>
      <c r="E8" s="22"/>
    </row>
    <row r="9" spans="1:6" x14ac:dyDescent="0.15">
      <c r="A9" s="115">
        <v>4</v>
      </c>
      <c r="B9" s="118" t="s">
        <v>252</v>
      </c>
      <c r="C9" s="22"/>
      <c r="D9" s="22"/>
      <c r="E9" s="22"/>
    </row>
    <row r="10" spans="1:6" x14ac:dyDescent="0.15">
      <c r="A10" s="115">
        <v>5</v>
      </c>
      <c r="B10" s="118" t="s">
        <v>253</v>
      </c>
      <c r="C10" s="22"/>
      <c r="D10" s="22"/>
      <c r="E10" s="22"/>
    </row>
    <row r="11" spans="1:6" x14ac:dyDescent="0.15">
      <c r="A11" s="115">
        <v>6</v>
      </c>
      <c r="B11" s="118" t="s">
        <v>254</v>
      </c>
      <c r="C11" s="22"/>
      <c r="D11" s="22"/>
      <c r="E11" s="22"/>
    </row>
    <row r="12" spans="1:6" x14ac:dyDescent="0.15">
      <c r="A12" s="115">
        <v>7</v>
      </c>
      <c r="B12" s="119" t="s">
        <v>255</v>
      </c>
      <c r="C12" s="22"/>
      <c r="D12" s="22"/>
      <c r="E12" s="22"/>
    </row>
    <row r="13" spans="1:6" x14ac:dyDescent="0.15">
      <c r="A13" s="115">
        <v>8</v>
      </c>
      <c r="B13" s="119" t="s">
        <v>256</v>
      </c>
      <c r="C13" s="22"/>
      <c r="D13" s="22"/>
      <c r="E13" s="22"/>
    </row>
    <row r="14" spans="1:6" x14ac:dyDescent="0.15">
      <c r="A14" s="115">
        <v>9</v>
      </c>
      <c r="B14" s="120" t="s">
        <v>257</v>
      </c>
      <c r="C14" s="22"/>
      <c r="D14" s="22"/>
      <c r="E14" s="22"/>
    </row>
    <row r="15" spans="1:6" x14ac:dyDescent="0.15">
      <c r="A15" s="115">
        <v>10</v>
      </c>
      <c r="B15" s="120" t="s">
        <v>258</v>
      </c>
      <c r="C15" s="22"/>
      <c r="D15" s="22"/>
      <c r="E15" s="22"/>
    </row>
    <row r="17" spans="2:2" x14ac:dyDescent="0.15">
      <c r="B17" s="12" t="s">
        <v>259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50"/>
  <sheetViews>
    <sheetView workbookViewId="0">
      <selection activeCell="E2" sqref="E2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319</v>
      </c>
      <c r="B1" s="19" t="s">
        <v>370</v>
      </c>
      <c r="D1" s="143">
        <v>43830</v>
      </c>
    </row>
    <row r="2" spans="1:5" x14ac:dyDescent="0.15">
      <c r="A2" s="19"/>
      <c r="E2" s="137" t="s">
        <v>343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260</v>
      </c>
      <c r="D4" s="115" t="s">
        <v>261</v>
      </c>
    </row>
    <row r="5" spans="1:5" x14ac:dyDescent="0.15">
      <c r="A5" s="115">
        <v>1</v>
      </c>
      <c r="B5" s="109" t="s">
        <v>327</v>
      </c>
      <c r="C5" s="121"/>
      <c r="D5" s="109"/>
    </row>
    <row r="6" spans="1:5" x14ac:dyDescent="0.15">
      <c r="A6" s="115">
        <v>2</v>
      </c>
      <c r="B6" s="109" t="s">
        <v>329</v>
      </c>
      <c r="C6" s="109"/>
      <c r="D6" s="109"/>
    </row>
    <row r="7" spans="1:5" x14ac:dyDescent="0.15">
      <c r="A7" s="115">
        <v>3</v>
      </c>
      <c r="B7" s="109" t="s">
        <v>321</v>
      </c>
      <c r="C7" s="109"/>
      <c r="D7" s="109"/>
    </row>
    <row r="8" spans="1:5" x14ac:dyDescent="0.15">
      <c r="A8" s="115">
        <v>4</v>
      </c>
      <c r="B8" s="109" t="s">
        <v>320</v>
      </c>
      <c r="C8" s="109"/>
      <c r="D8" s="109"/>
    </row>
    <row r="9" spans="1:5" x14ac:dyDescent="0.15">
      <c r="A9" s="115">
        <v>5</v>
      </c>
      <c r="B9" s="109" t="s">
        <v>391</v>
      </c>
      <c r="C9" s="109"/>
      <c r="D9" s="109"/>
    </row>
    <row r="10" spans="1:5" x14ac:dyDescent="0.15">
      <c r="A10" s="115">
        <v>6</v>
      </c>
      <c r="B10" s="109" t="s">
        <v>392</v>
      </c>
      <c r="C10" s="109"/>
      <c r="D10" s="109"/>
    </row>
    <row r="11" spans="1:5" x14ac:dyDescent="0.15">
      <c r="A11" s="115">
        <v>7</v>
      </c>
      <c r="B11" s="109" t="s">
        <v>322</v>
      </c>
      <c r="C11" s="109"/>
      <c r="D11" s="121"/>
    </row>
    <row r="12" spans="1:5" x14ac:dyDescent="0.15">
      <c r="A12" s="115">
        <v>8</v>
      </c>
      <c r="B12" s="109" t="s">
        <v>323</v>
      </c>
      <c r="C12" s="109"/>
      <c r="D12" s="109"/>
    </row>
    <row r="13" spans="1:5" x14ac:dyDescent="0.15">
      <c r="A13" s="115">
        <v>9</v>
      </c>
      <c r="B13" s="109" t="s">
        <v>324</v>
      </c>
      <c r="C13" s="109"/>
      <c r="D13" s="109"/>
    </row>
    <row r="14" spans="1:5" x14ac:dyDescent="0.15">
      <c r="A14" s="115">
        <v>10</v>
      </c>
      <c r="B14" s="109" t="s">
        <v>325</v>
      </c>
      <c r="C14" s="121"/>
      <c r="D14" s="109"/>
    </row>
    <row r="15" spans="1:5" x14ac:dyDescent="0.15">
      <c r="A15" s="115">
        <v>11</v>
      </c>
      <c r="B15" s="109" t="s">
        <v>326</v>
      </c>
      <c r="C15" s="121"/>
      <c r="D15" s="109"/>
    </row>
    <row r="16" spans="1:5" x14ac:dyDescent="0.15">
      <c r="A16" s="115">
        <v>12</v>
      </c>
      <c r="B16" s="109" t="s">
        <v>328</v>
      </c>
      <c r="C16" s="109"/>
      <c r="D16" s="109"/>
    </row>
    <row r="17" spans="1:4" x14ac:dyDescent="0.15">
      <c r="A17" s="115">
        <v>13</v>
      </c>
      <c r="B17" s="109" t="s">
        <v>321</v>
      </c>
      <c r="C17" s="109"/>
      <c r="D17" s="109"/>
    </row>
    <row r="18" spans="1:4" x14ac:dyDescent="0.15">
      <c r="A18" s="115">
        <v>14</v>
      </c>
      <c r="B18" s="109" t="s">
        <v>320</v>
      </c>
      <c r="C18" s="109"/>
      <c r="D18" s="109"/>
    </row>
    <row r="19" spans="1:4" x14ac:dyDescent="0.15">
      <c r="A19" s="115">
        <v>15</v>
      </c>
      <c r="B19" s="109" t="s">
        <v>391</v>
      </c>
      <c r="C19" s="109"/>
      <c r="D19" s="109"/>
    </row>
    <row r="20" spans="1:4" x14ac:dyDescent="0.15">
      <c r="A20" s="115">
        <v>16</v>
      </c>
      <c r="B20" s="109" t="s">
        <v>392</v>
      </c>
      <c r="C20" s="109"/>
      <c r="D20" s="109"/>
    </row>
    <row r="21" spans="1:4" x14ac:dyDescent="0.15">
      <c r="A21" s="115">
        <v>17</v>
      </c>
      <c r="B21" s="109" t="s">
        <v>322</v>
      </c>
      <c r="C21" s="109"/>
      <c r="D21" s="121"/>
    </row>
    <row r="22" spans="1:4" x14ac:dyDescent="0.15">
      <c r="A22" s="115">
        <v>18</v>
      </c>
      <c r="B22" s="109" t="s">
        <v>323</v>
      </c>
      <c r="C22" s="109"/>
      <c r="D22" s="109"/>
    </row>
    <row r="23" spans="1:4" x14ac:dyDescent="0.15">
      <c r="A23" s="115">
        <v>19</v>
      </c>
      <c r="B23" s="109" t="s">
        <v>324</v>
      </c>
      <c r="C23" s="109"/>
      <c r="D23" s="109"/>
    </row>
    <row r="24" spans="1:4" x14ac:dyDescent="0.15">
      <c r="A24" s="115">
        <v>20</v>
      </c>
      <c r="B24" s="109" t="s">
        <v>389</v>
      </c>
      <c r="C24" s="109"/>
      <c r="D24" s="109"/>
    </row>
    <row r="26" spans="1:4" x14ac:dyDescent="0.15">
      <c r="A26" s="111"/>
      <c r="B26" s="111" t="s">
        <v>372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C1" sqref="C1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721</v>
      </c>
      <c r="B1" s="67" t="s">
        <v>659</v>
      </c>
      <c r="C1" s="186">
        <f>+Innhold!D2</f>
        <v>44104</v>
      </c>
      <c r="D1" s="186"/>
    </row>
    <row r="2" spans="1:5" x14ac:dyDescent="0.15">
      <c r="E2" s="137" t="s">
        <v>343</v>
      </c>
    </row>
    <row r="3" spans="1:5" x14ac:dyDescent="0.15">
      <c r="E3" s="137"/>
    </row>
    <row r="4" spans="1:5" ht="21" x14ac:dyDescent="0.15">
      <c r="A4" s="181"/>
      <c r="B4" s="171"/>
      <c r="C4" s="171" t="s">
        <v>471</v>
      </c>
      <c r="D4" s="171" t="s">
        <v>472</v>
      </c>
      <c r="E4" s="171" t="s">
        <v>473</v>
      </c>
    </row>
    <row r="5" spans="1:5" x14ac:dyDescent="0.15">
      <c r="A5" s="459" t="s">
        <v>474</v>
      </c>
      <c r="B5" s="460"/>
      <c r="C5" s="460"/>
      <c r="D5" s="460"/>
      <c r="E5" s="461"/>
    </row>
    <row r="6" spans="1:5" x14ac:dyDescent="0.15">
      <c r="A6" s="182">
        <v>1</v>
      </c>
      <c r="B6" s="172" t="s">
        <v>475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594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595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596</v>
      </c>
      <c r="C9" s="199"/>
      <c r="D9" s="173"/>
      <c r="E9" s="193"/>
    </row>
    <row r="10" spans="1:5" collapsed="1" x14ac:dyDescent="0.15">
      <c r="A10" s="182">
        <v>2</v>
      </c>
      <c r="B10" s="172" t="s">
        <v>476</v>
      </c>
      <c r="C10" s="198">
        <v>2782.20363</v>
      </c>
      <c r="D10" s="173"/>
      <c r="E10" s="193" t="s">
        <v>1</v>
      </c>
    </row>
    <row r="11" spans="1:5" x14ac:dyDescent="0.15">
      <c r="A11" s="182">
        <v>3</v>
      </c>
      <c r="B11" s="172" t="s">
        <v>477</v>
      </c>
      <c r="C11" s="198">
        <v>277.48164800000001</v>
      </c>
      <c r="D11" s="173"/>
      <c r="E11" s="193" t="s">
        <v>2</v>
      </c>
    </row>
    <row r="12" spans="1:5" x14ac:dyDescent="0.15">
      <c r="A12" s="182" t="s">
        <v>478</v>
      </c>
      <c r="B12" s="172" t="s">
        <v>479</v>
      </c>
      <c r="C12" s="199"/>
      <c r="D12" s="173"/>
      <c r="E12" s="193"/>
    </row>
    <row r="13" spans="1:5" x14ac:dyDescent="0.15">
      <c r="A13" s="182">
        <v>4</v>
      </c>
      <c r="B13" s="172" t="s">
        <v>480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597</v>
      </c>
      <c r="C14" s="199"/>
      <c r="D14" s="173"/>
      <c r="E14" s="193"/>
    </row>
    <row r="15" spans="1:5" collapsed="1" x14ac:dyDescent="0.15">
      <c r="A15" s="182">
        <v>5</v>
      </c>
      <c r="B15" s="172" t="s">
        <v>481</v>
      </c>
      <c r="C15" s="198">
        <v>0</v>
      </c>
      <c r="D15" s="173"/>
      <c r="E15" s="193"/>
    </row>
    <row r="16" spans="1:5" x14ac:dyDescent="0.15">
      <c r="A16" s="182" t="s">
        <v>482</v>
      </c>
      <c r="B16" s="172" t="s">
        <v>483</v>
      </c>
      <c r="C16" s="198">
        <v>0</v>
      </c>
      <c r="D16" s="173"/>
      <c r="E16" s="193" t="s">
        <v>5</v>
      </c>
    </row>
    <row r="17" spans="1:5" x14ac:dyDescent="0.15">
      <c r="A17" s="182">
        <v>6</v>
      </c>
      <c r="B17" s="175" t="s">
        <v>484</v>
      </c>
      <c r="C17" s="200">
        <v>3654.7752473399996</v>
      </c>
      <c r="D17" s="173"/>
      <c r="E17" s="193"/>
    </row>
    <row r="18" spans="1:5" ht="10.5" customHeight="1" x14ac:dyDescent="0.15">
      <c r="A18" s="456" t="s">
        <v>485</v>
      </c>
      <c r="B18" s="457"/>
      <c r="C18" s="457"/>
      <c r="D18" s="457"/>
      <c r="E18" s="458"/>
    </row>
    <row r="19" spans="1:5" x14ac:dyDescent="0.15">
      <c r="A19" s="182">
        <v>7</v>
      </c>
      <c r="B19" s="172" t="s">
        <v>486</v>
      </c>
      <c r="C19" s="198">
        <v>-11.084586789999999</v>
      </c>
      <c r="D19" s="173"/>
      <c r="E19" s="193" t="s">
        <v>487</v>
      </c>
    </row>
    <row r="20" spans="1:5" x14ac:dyDescent="0.15">
      <c r="A20" s="182">
        <v>8</v>
      </c>
      <c r="B20" s="172" t="s">
        <v>488</v>
      </c>
      <c r="C20" s="198">
        <v>-313.39730500000002</v>
      </c>
      <c r="D20" s="173"/>
      <c r="E20" s="193" t="s">
        <v>6</v>
      </c>
    </row>
    <row r="21" spans="1:5" x14ac:dyDescent="0.15">
      <c r="A21" s="182">
        <v>9</v>
      </c>
      <c r="B21" s="172" t="s">
        <v>489</v>
      </c>
      <c r="C21" s="199"/>
      <c r="D21" s="173"/>
      <c r="E21" s="193"/>
    </row>
    <row r="22" spans="1:5" ht="21" x14ac:dyDescent="0.15">
      <c r="A22" s="182">
        <v>10</v>
      </c>
      <c r="B22" s="172" t="s">
        <v>490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491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492</v>
      </c>
      <c r="C24" s="199"/>
      <c r="D24" s="173"/>
      <c r="E24" s="193"/>
    </row>
    <row r="25" spans="1:5" ht="21" x14ac:dyDescent="0.15">
      <c r="A25" s="182">
        <v>13</v>
      </c>
      <c r="B25" s="172" t="s">
        <v>493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494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495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496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497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498</v>
      </c>
      <c r="C30" s="198">
        <v>-30.842607999999998</v>
      </c>
      <c r="D30" s="176"/>
      <c r="E30" s="193"/>
    </row>
    <row r="31" spans="1:5" ht="31.5" x14ac:dyDescent="0.15">
      <c r="A31" s="182">
        <v>19</v>
      </c>
      <c r="B31" s="172" t="s">
        <v>499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489</v>
      </c>
      <c r="C32" s="199"/>
      <c r="D32" s="173"/>
      <c r="E32" s="193"/>
    </row>
    <row r="33" spans="1:5" x14ac:dyDescent="0.15">
      <c r="A33" s="182" t="s">
        <v>439</v>
      </c>
      <c r="B33" s="172" t="s">
        <v>500</v>
      </c>
      <c r="C33" s="198">
        <v>0</v>
      </c>
      <c r="D33" s="173"/>
      <c r="E33" s="193"/>
    </row>
    <row r="34" spans="1:5" x14ac:dyDescent="0.15">
      <c r="A34" s="182" t="s">
        <v>443</v>
      </c>
      <c r="B34" s="172" t="s">
        <v>501</v>
      </c>
      <c r="C34" s="199"/>
      <c r="D34" s="173"/>
      <c r="E34" s="193"/>
    </row>
    <row r="35" spans="1:5" x14ac:dyDescent="0.15">
      <c r="A35" s="182" t="s">
        <v>502</v>
      </c>
      <c r="B35" s="172" t="s">
        <v>503</v>
      </c>
      <c r="C35" s="198">
        <v>0</v>
      </c>
      <c r="D35" s="173"/>
      <c r="E35" s="193"/>
    </row>
    <row r="36" spans="1:5" x14ac:dyDescent="0.15">
      <c r="A36" s="182" t="s">
        <v>504</v>
      </c>
      <c r="B36" s="172" t="s">
        <v>505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506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507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508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489</v>
      </c>
      <c r="C40" s="199"/>
      <c r="D40" s="173"/>
      <c r="E40" s="193"/>
    </row>
    <row r="41" spans="1:5" x14ac:dyDescent="0.15">
      <c r="A41" s="182">
        <v>25</v>
      </c>
      <c r="B41" s="172" t="s">
        <v>509</v>
      </c>
      <c r="C41" s="201">
        <v>0</v>
      </c>
      <c r="D41" s="173"/>
      <c r="E41" s="193"/>
    </row>
    <row r="42" spans="1:5" x14ac:dyDescent="0.15">
      <c r="A42" s="182" t="s">
        <v>510</v>
      </c>
      <c r="B42" s="172" t="s">
        <v>511</v>
      </c>
      <c r="C42" s="201">
        <v>0</v>
      </c>
      <c r="D42" s="173"/>
      <c r="E42" s="193"/>
    </row>
    <row r="43" spans="1:5" x14ac:dyDescent="0.15">
      <c r="A43" s="182" t="s">
        <v>512</v>
      </c>
      <c r="B43" s="172" t="s">
        <v>513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514</v>
      </c>
      <c r="C44" s="198">
        <v>0</v>
      </c>
      <c r="D44" s="173"/>
      <c r="E44" s="193"/>
    </row>
    <row r="45" spans="1:5" x14ac:dyDescent="0.15">
      <c r="A45" s="182" t="s">
        <v>515</v>
      </c>
      <c r="B45" s="172" t="s">
        <v>516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598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599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600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601</v>
      </c>
      <c r="C49" s="199"/>
      <c r="D49" s="173"/>
      <c r="E49" s="193"/>
    </row>
    <row r="50" spans="1:5" ht="21" collapsed="1" x14ac:dyDescent="0.15">
      <c r="A50" s="182" t="s">
        <v>517</v>
      </c>
      <c r="B50" s="172" t="s">
        <v>518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602</v>
      </c>
      <c r="C51" s="199"/>
      <c r="D51" s="173"/>
      <c r="E51" s="193"/>
    </row>
    <row r="52" spans="1:5" collapsed="1" x14ac:dyDescent="0.15">
      <c r="A52" s="182">
        <v>27</v>
      </c>
      <c r="B52" s="172" t="s">
        <v>519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520</v>
      </c>
      <c r="C53" s="247">
        <v>-355.32449979</v>
      </c>
      <c r="D53" s="173"/>
      <c r="E53" s="193"/>
    </row>
    <row r="54" spans="1:5" x14ac:dyDescent="0.15">
      <c r="A54" s="182">
        <v>29</v>
      </c>
      <c r="B54" s="175" t="s">
        <v>402</v>
      </c>
      <c r="C54" s="247">
        <v>3299.4507475499995</v>
      </c>
      <c r="D54" s="173"/>
      <c r="E54" s="193"/>
    </row>
    <row r="55" spans="1:5" ht="10.5" customHeight="1" x14ac:dyDescent="0.15">
      <c r="A55" s="456" t="s">
        <v>521</v>
      </c>
      <c r="B55" s="457"/>
      <c r="C55" s="457"/>
      <c r="D55" s="457"/>
      <c r="E55" s="458"/>
    </row>
    <row r="56" spans="1:5" x14ac:dyDescent="0.15">
      <c r="A56" s="182">
        <v>30</v>
      </c>
      <c r="B56" s="172" t="s">
        <v>475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522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523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524</v>
      </c>
      <c r="C59" s="198">
        <v>0</v>
      </c>
      <c r="D59" s="173"/>
      <c r="E59" s="193"/>
    </row>
    <row r="60" spans="1:5" x14ac:dyDescent="0.15">
      <c r="A60" s="182"/>
      <c r="B60" s="172" t="s">
        <v>603</v>
      </c>
      <c r="C60" s="199"/>
      <c r="D60" s="173"/>
      <c r="E60" s="193"/>
    </row>
    <row r="61" spans="1:5" ht="21" x14ac:dyDescent="0.15">
      <c r="A61" s="182">
        <v>34</v>
      </c>
      <c r="B61" s="172" t="s">
        <v>525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526</v>
      </c>
      <c r="C62" s="199"/>
      <c r="D62" s="173"/>
      <c r="E62" s="193"/>
    </row>
    <row r="63" spans="1:5" x14ac:dyDescent="0.15">
      <c r="A63" s="182">
        <v>36</v>
      </c>
      <c r="B63" s="175" t="s">
        <v>527</v>
      </c>
      <c r="C63" s="200">
        <v>350</v>
      </c>
      <c r="D63" s="173"/>
      <c r="E63" s="193"/>
    </row>
    <row r="64" spans="1:5" ht="10.5" customHeight="1" x14ac:dyDescent="0.15">
      <c r="A64" s="456">
        <v>349606.07</v>
      </c>
      <c r="B64" s="457"/>
      <c r="C64" s="457"/>
      <c r="D64" s="457"/>
      <c r="E64" s="458"/>
    </row>
    <row r="65" spans="1:5" ht="21" x14ac:dyDescent="0.15">
      <c r="A65" s="182">
        <v>37</v>
      </c>
      <c r="B65" s="172" t="s">
        <v>528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529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530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531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532</v>
      </c>
      <c r="C69" s="198">
        <v>0</v>
      </c>
      <c r="D69" s="173"/>
      <c r="E69" s="193"/>
    </row>
    <row r="70" spans="1:5" ht="21" x14ac:dyDescent="0.15">
      <c r="A70" s="182" t="s">
        <v>533</v>
      </c>
      <c r="B70" s="172" t="s">
        <v>534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604</v>
      </c>
      <c r="C71" s="202">
        <v>0</v>
      </c>
      <c r="D71" s="173"/>
      <c r="E71" s="193"/>
    </row>
    <row r="72" spans="1:5" ht="21" collapsed="1" x14ac:dyDescent="0.15">
      <c r="A72" s="182" t="s">
        <v>535</v>
      </c>
      <c r="B72" s="172" t="s">
        <v>536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604</v>
      </c>
      <c r="C73" s="199"/>
      <c r="D73" s="173"/>
      <c r="E73" s="193"/>
    </row>
    <row r="74" spans="1:5" ht="21" collapsed="1" x14ac:dyDescent="0.15">
      <c r="A74" s="182" t="s">
        <v>537</v>
      </c>
      <c r="B74" s="172" t="s">
        <v>538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605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606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602</v>
      </c>
      <c r="C77" s="199"/>
      <c r="D77" s="173"/>
      <c r="E77" s="193"/>
    </row>
    <row r="78" spans="1:5" collapsed="1" x14ac:dyDescent="0.15">
      <c r="A78" s="182">
        <v>42</v>
      </c>
      <c r="B78" s="172" t="s">
        <v>539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540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403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541</v>
      </c>
      <c r="C81" s="200">
        <v>3649.4507475499995</v>
      </c>
      <c r="D81" s="173"/>
      <c r="E81" s="193"/>
    </row>
    <row r="82" spans="1:5" ht="10.5" customHeight="1" x14ac:dyDescent="0.15">
      <c r="A82" s="456" t="s">
        <v>542</v>
      </c>
      <c r="B82" s="457"/>
      <c r="C82" s="457"/>
      <c r="D82" s="457"/>
      <c r="E82" s="458"/>
    </row>
    <row r="83" spans="1:5" x14ac:dyDescent="0.15">
      <c r="A83" s="182">
        <v>46</v>
      </c>
      <c r="B83" s="172" t="s">
        <v>475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543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607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544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526</v>
      </c>
      <c r="C87" s="199"/>
      <c r="D87" s="173"/>
      <c r="E87" s="193"/>
    </row>
    <row r="88" spans="1:5" x14ac:dyDescent="0.15">
      <c r="A88" s="182">
        <v>50</v>
      </c>
      <c r="B88" s="172" t="s">
        <v>545</v>
      </c>
      <c r="C88" s="199"/>
      <c r="D88" s="173"/>
      <c r="E88" s="193"/>
    </row>
    <row r="89" spans="1:5" x14ac:dyDescent="0.15">
      <c r="A89" s="182">
        <v>51</v>
      </c>
      <c r="B89" s="175" t="s">
        <v>546</v>
      </c>
      <c r="C89" s="200">
        <f>C83+C84+C86+C88</f>
        <v>400</v>
      </c>
      <c r="D89" s="173"/>
      <c r="E89" s="193"/>
    </row>
    <row r="90" spans="1:5" ht="10.5" customHeight="1" x14ac:dyDescent="0.15">
      <c r="A90" s="456" t="s">
        <v>547</v>
      </c>
      <c r="B90" s="457"/>
      <c r="C90" s="457"/>
      <c r="D90" s="457"/>
      <c r="E90" s="458"/>
    </row>
    <row r="91" spans="1:5" x14ac:dyDescent="0.15">
      <c r="A91" s="182">
        <v>52</v>
      </c>
      <c r="B91" s="172" t="s">
        <v>548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549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550</v>
      </c>
      <c r="C93" s="198">
        <v>0</v>
      </c>
      <c r="D93" s="173"/>
      <c r="E93" s="193"/>
    </row>
    <row r="94" spans="1:5" x14ac:dyDescent="0.15">
      <c r="A94" s="182" t="s">
        <v>551</v>
      </c>
      <c r="B94" s="172" t="s">
        <v>552</v>
      </c>
      <c r="C94" s="201">
        <v>0</v>
      </c>
      <c r="D94" s="173"/>
      <c r="E94" s="193"/>
    </row>
    <row r="95" spans="1:5" x14ac:dyDescent="0.15">
      <c r="A95" s="182" t="s">
        <v>553</v>
      </c>
      <c r="B95" s="172" t="s">
        <v>554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555</v>
      </c>
      <c r="C96" s="198">
        <v>-56.420783999999998</v>
      </c>
      <c r="D96" s="173"/>
      <c r="E96" s="193"/>
    </row>
    <row r="97" spans="1:5" x14ac:dyDescent="0.15">
      <c r="A97" s="182">
        <v>56</v>
      </c>
      <c r="B97" s="172" t="s">
        <v>556</v>
      </c>
      <c r="C97" s="198">
        <v>0</v>
      </c>
      <c r="D97" s="173"/>
      <c r="E97" s="193"/>
    </row>
    <row r="98" spans="1:5" ht="21" x14ac:dyDescent="0.15">
      <c r="A98" s="182" t="s">
        <v>557</v>
      </c>
      <c r="B98" s="172" t="s">
        <v>558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604</v>
      </c>
      <c r="C99" s="203">
        <v>0</v>
      </c>
      <c r="D99" s="173"/>
      <c r="E99" s="193"/>
    </row>
    <row r="100" spans="1:5" ht="21" collapsed="1" x14ac:dyDescent="0.15">
      <c r="A100" s="182" t="s">
        <v>559</v>
      </c>
      <c r="B100" s="172" t="s">
        <v>560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604</v>
      </c>
      <c r="C101" s="199"/>
      <c r="D101" s="173"/>
      <c r="E101" s="193"/>
    </row>
    <row r="102" spans="1:5" ht="21" collapsed="1" x14ac:dyDescent="0.15">
      <c r="A102" s="182" t="s">
        <v>561</v>
      </c>
      <c r="B102" s="172" t="s">
        <v>562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605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608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609</v>
      </c>
      <c r="C105" s="174"/>
      <c r="D105" s="173"/>
      <c r="E105" s="193"/>
    </row>
    <row r="106" spans="1:5" collapsed="1" x14ac:dyDescent="0.15">
      <c r="A106" s="182">
        <v>57</v>
      </c>
      <c r="B106" s="175" t="s">
        <v>563</v>
      </c>
      <c r="C106" s="200">
        <v>-56.420783999999998</v>
      </c>
      <c r="D106" s="173"/>
      <c r="E106" s="193"/>
    </row>
    <row r="107" spans="1:5" x14ac:dyDescent="0.15">
      <c r="A107" s="182">
        <v>58</v>
      </c>
      <c r="B107" s="175" t="s">
        <v>404</v>
      </c>
      <c r="C107" s="200">
        <v>343.57921599999997</v>
      </c>
      <c r="D107" s="173"/>
      <c r="E107" s="193"/>
    </row>
    <row r="108" spans="1:5" x14ac:dyDescent="0.15">
      <c r="A108" s="182">
        <v>59</v>
      </c>
      <c r="B108" s="175" t="s">
        <v>564</v>
      </c>
      <c r="C108" s="200">
        <v>3993.0299635499996</v>
      </c>
      <c r="D108" s="173"/>
      <c r="E108" s="193"/>
    </row>
    <row r="109" spans="1:5" x14ac:dyDescent="0.15">
      <c r="A109" s="182" t="s">
        <v>565</v>
      </c>
      <c r="B109" s="172" t="s">
        <v>566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610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611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612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18817.982420369997</v>
      </c>
      <c r="D113" s="173"/>
      <c r="E113" s="193"/>
    </row>
    <row r="114" spans="1:5" ht="10.5" customHeight="1" x14ac:dyDescent="0.15">
      <c r="A114" s="456" t="s">
        <v>567</v>
      </c>
      <c r="B114" s="457"/>
      <c r="C114" s="457"/>
      <c r="D114" s="457"/>
      <c r="E114" s="458"/>
    </row>
    <row r="115" spans="1:5" x14ac:dyDescent="0.15">
      <c r="A115" s="182">
        <v>61</v>
      </c>
      <c r="B115" s="172" t="s">
        <v>568</v>
      </c>
      <c r="C115" s="204">
        <v>0.17533498936519498</v>
      </c>
      <c r="D115" s="173"/>
      <c r="E115" s="193"/>
    </row>
    <row r="116" spans="1:5" x14ac:dyDescent="0.15">
      <c r="A116" s="182">
        <v>62</v>
      </c>
      <c r="B116" s="172" t="s">
        <v>569</v>
      </c>
      <c r="C116" s="204">
        <v>0.19393422025942378</v>
      </c>
      <c r="D116" s="173"/>
      <c r="E116" s="193"/>
    </row>
    <row r="117" spans="1:5" x14ac:dyDescent="0.15">
      <c r="A117" s="182">
        <v>63</v>
      </c>
      <c r="B117" s="172" t="s">
        <v>570</v>
      </c>
      <c r="C117" s="204">
        <v>0.21219224645611551</v>
      </c>
      <c r="D117" s="173"/>
      <c r="E117" s="193"/>
    </row>
    <row r="118" spans="1:5" x14ac:dyDescent="0.15">
      <c r="A118" s="182">
        <v>64</v>
      </c>
      <c r="B118" s="172" t="s">
        <v>571</v>
      </c>
      <c r="C118" s="178">
        <v>0.11</v>
      </c>
      <c r="D118" s="173"/>
      <c r="E118" s="193"/>
    </row>
    <row r="119" spans="1:5" x14ac:dyDescent="0.15">
      <c r="A119" s="182">
        <v>65</v>
      </c>
      <c r="B119" s="172" t="s">
        <v>572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573</v>
      </c>
      <c r="C120" s="177">
        <v>0.01</v>
      </c>
      <c r="D120" s="173"/>
      <c r="E120" s="147"/>
    </row>
    <row r="121" spans="1:5" x14ac:dyDescent="0.15">
      <c r="A121" s="182">
        <v>67</v>
      </c>
      <c r="B121" s="172" t="s">
        <v>574</v>
      </c>
      <c r="C121" s="177">
        <v>0.03</v>
      </c>
      <c r="D121" s="173"/>
      <c r="E121" s="147"/>
    </row>
    <row r="122" spans="1:5" x14ac:dyDescent="0.15">
      <c r="A122" s="182" t="s">
        <v>575</v>
      </c>
      <c r="B122" s="172" t="s">
        <v>576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577</v>
      </c>
      <c r="C123" s="204">
        <v>0.1303</v>
      </c>
      <c r="D123" s="173"/>
      <c r="E123" s="147"/>
    </row>
    <row r="124" spans="1:5" x14ac:dyDescent="0.15">
      <c r="A124" s="182">
        <v>69</v>
      </c>
      <c r="B124" s="172" t="s">
        <v>578</v>
      </c>
      <c r="C124" s="174"/>
      <c r="D124" s="173"/>
      <c r="E124" s="147"/>
    </row>
    <row r="125" spans="1:5" x14ac:dyDescent="0.15">
      <c r="A125" s="182">
        <v>70</v>
      </c>
      <c r="B125" s="172" t="s">
        <v>578</v>
      </c>
      <c r="C125" s="174"/>
      <c r="D125" s="173"/>
      <c r="E125" s="147"/>
    </row>
    <row r="126" spans="1:5" x14ac:dyDescent="0.15">
      <c r="A126" s="182">
        <v>71</v>
      </c>
      <c r="B126" s="172" t="s">
        <v>578</v>
      </c>
      <c r="C126" s="174"/>
      <c r="D126" s="173"/>
      <c r="E126" s="147"/>
    </row>
    <row r="127" spans="1:5" x14ac:dyDescent="0.15">
      <c r="A127" s="456" t="s">
        <v>579</v>
      </c>
      <c r="B127" s="457"/>
      <c r="C127" s="457"/>
      <c r="D127" s="457"/>
      <c r="E127" s="458"/>
    </row>
    <row r="128" spans="1:5" ht="31.5" x14ac:dyDescent="0.15">
      <c r="A128" s="182">
        <v>72</v>
      </c>
      <c r="B128" s="172" t="s">
        <v>580</v>
      </c>
      <c r="C128" s="201">
        <v>218.7</v>
      </c>
      <c r="D128" s="173"/>
      <c r="E128" s="147"/>
    </row>
    <row r="129" spans="1:5" ht="31.5" x14ac:dyDescent="0.15">
      <c r="A129" s="182">
        <v>73</v>
      </c>
      <c r="B129" s="172" t="s">
        <v>581</v>
      </c>
      <c r="C129" s="201">
        <v>213.9</v>
      </c>
      <c r="D129" s="173"/>
      <c r="E129" s="147"/>
    </row>
    <row r="130" spans="1:5" x14ac:dyDescent="0.15">
      <c r="A130" s="182">
        <v>74</v>
      </c>
      <c r="B130" s="172" t="s">
        <v>489</v>
      </c>
      <c r="C130" s="174"/>
      <c r="D130" s="173"/>
      <c r="E130" s="147"/>
    </row>
    <row r="131" spans="1:5" ht="21" x14ac:dyDescent="0.15">
      <c r="A131" s="182">
        <v>75</v>
      </c>
      <c r="B131" s="172" t="s">
        <v>582</v>
      </c>
      <c r="C131" s="201">
        <v>0</v>
      </c>
      <c r="D131" s="173"/>
      <c r="E131" s="147"/>
    </row>
    <row r="132" spans="1:5" x14ac:dyDescent="0.15">
      <c r="A132" s="456" t="s">
        <v>583</v>
      </c>
      <c r="B132" s="457"/>
      <c r="C132" s="457"/>
      <c r="D132" s="457"/>
      <c r="E132" s="458"/>
    </row>
    <row r="133" spans="1:5" x14ac:dyDescent="0.15">
      <c r="A133" s="182">
        <v>76</v>
      </c>
      <c r="B133" s="172" t="s">
        <v>584</v>
      </c>
      <c r="C133" s="174"/>
      <c r="D133" s="173"/>
      <c r="E133" s="147"/>
    </row>
    <row r="134" spans="1:5" x14ac:dyDescent="0.15">
      <c r="A134" s="182">
        <v>77</v>
      </c>
      <c r="B134" s="172" t="s">
        <v>585</v>
      </c>
      <c r="C134" s="174"/>
      <c r="D134" s="173"/>
      <c r="E134" s="147"/>
    </row>
    <row r="135" spans="1:5" x14ac:dyDescent="0.15">
      <c r="A135" s="182">
        <v>78</v>
      </c>
      <c r="B135" s="172" t="s">
        <v>545</v>
      </c>
      <c r="C135" s="174"/>
      <c r="D135" s="173"/>
      <c r="E135" s="147"/>
    </row>
    <row r="136" spans="1:5" x14ac:dyDescent="0.15">
      <c r="A136" s="182">
        <v>79</v>
      </c>
      <c r="B136" s="172" t="s">
        <v>586</v>
      </c>
      <c r="C136" s="174"/>
      <c r="D136" s="173"/>
      <c r="E136" s="147"/>
    </row>
    <row r="137" spans="1:5" x14ac:dyDescent="0.15">
      <c r="A137" s="456" t="s">
        <v>587</v>
      </c>
      <c r="B137" s="457"/>
      <c r="C137" s="457"/>
      <c r="D137" s="457"/>
      <c r="E137" s="458"/>
    </row>
    <row r="138" spans="1:5" ht="10.5" customHeight="1" x14ac:dyDescent="0.15">
      <c r="A138" s="182">
        <v>80</v>
      </c>
      <c r="B138" s="172" t="s">
        <v>588</v>
      </c>
      <c r="C138" s="174"/>
      <c r="D138" s="173"/>
      <c r="E138" s="147"/>
    </row>
    <row r="139" spans="1:5" x14ac:dyDescent="0.15">
      <c r="A139" s="182">
        <v>81</v>
      </c>
      <c r="B139" s="172" t="s">
        <v>589</v>
      </c>
      <c r="C139" s="174"/>
      <c r="D139" s="173"/>
      <c r="E139" s="147"/>
    </row>
    <row r="140" spans="1:5" x14ac:dyDescent="0.15">
      <c r="A140" s="182">
        <v>82</v>
      </c>
      <c r="B140" s="172" t="s">
        <v>590</v>
      </c>
      <c r="C140" s="174"/>
      <c r="D140" s="173"/>
      <c r="E140" s="147"/>
    </row>
    <row r="141" spans="1:5" x14ac:dyDescent="0.15">
      <c r="A141" s="182">
        <v>83</v>
      </c>
      <c r="B141" s="172" t="s">
        <v>591</v>
      </c>
      <c r="C141" s="174"/>
      <c r="D141" s="173"/>
      <c r="E141" s="147"/>
    </row>
    <row r="142" spans="1:5" x14ac:dyDescent="0.15">
      <c r="A142" s="182">
        <v>84</v>
      </c>
      <c r="B142" s="172" t="s">
        <v>592</v>
      </c>
      <c r="C142" s="174"/>
      <c r="D142" s="173"/>
      <c r="E142" s="147"/>
    </row>
    <row r="143" spans="1:5" x14ac:dyDescent="0.15">
      <c r="A143" s="182">
        <v>85</v>
      </c>
      <c r="B143" s="172" t="s">
        <v>593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19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330</v>
      </c>
      <c r="B1" s="19" t="s">
        <v>636</v>
      </c>
    </row>
    <row r="2" spans="1:11" x14ac:dyDescent="0.15">
      <c r="A2" s="19"/>
      <c r="K2" s="137" t="s">
        <v>343</v>
      </c>
    </row>
    <row r="3" spans="1:11" x14ac:dyDescent="0.15">
      <c r="C3" s="143">
        <v>43830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8" t="s">
        <v>262</v>
      </c>
      <c r="D5" s="529"/>
      <c r="E5" s="530"/>
      <c r="F5" s="528" t="s">
        <v>263</v>
      </c>
      <c r="G5" s="529"/>
      <c r="H5" s="530"/>
      <c r="I5" s="528" t="s">
        <v>264</v>
      </c>
      <c r="J5" s="529"/>
      <c r="K5" s="530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661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0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333</v>
      </c>
      <c r="B1" s="19" t="s">
        <v>637</v>
      </c>
      <c r="J1" s="531">
        <v>43830</v>
      </c>
      <c r="K1" s="531"/>
    </row>
    <row r="2" spans="1:11" x14ac:dyDescent="0.15">
      <c r="K2" s="137" t="s">
        <v>343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8" t="s">
        <v>262</v>
      </c>
      <c r="D5" s="529"/>
      <c r="E5" s="530"/>
      <c r="F5" s="528" t="s">
        <v>263</v>
      </c>
      <c r="G5" s="529"/>
      <c r="H5" s="530"/>
      <c r="I5" s="528" t="s">
        <v>264</v>
      </c>
      <c r="J5" s="529"/>
      <c r="K5" s="530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344</v>
      </c>
    </row>
    <row r="20" spans="1:11" x14ac:dyDescent="0.15">
      <c r="B20" s="12" t="s">
        <v>345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/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334</v>
      </c>
      <c r="B1" s="19" t="s">
        <v>638</v>
      </c>
      <c r="S1" s="143">
        <v>43830</v>
      </c>
    </row>
    <row r="2" spans="1:19" x14ac:dyDescent="0.15"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7" t="s">
        <v>280</v>
      </c>
      <c r="D5" s="527"/>
      <c r="E5" s="527"/>
      <c r="F5" s="527"/>
      <c r="G5" s="527"/>
      <c r="H5" s="527" t="s">
        <v>281</v>
      </c>
      <c r="I5" s="527"/>
      <c r="J5" s="527"/>
      <c r="K5" s="527"/>
      <c r="L5" s="527" t="s">
        <v>282</v>
      </c>
      <c r="M5" s="527"/>
      <c r="N5" s="527"/>
      <c r="O5" s="527"/>
      <c r="P5" s="527" t="s">
        <v>283</v>
      </c>
      <c r="Q5" s="527"/>
      <c r="R5" s="527"/>
      <c r="S5" s="527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293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295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390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335</v>
      </c>
      <c r="B1" s="19" t="s">
        <v>639</v>
      </c>
      <c r="R1" s="531">
        <v>43830</v>
      </c>
      <c r="S1" s="531"/>
    </row>
    <row r="2" spans="1:19" x14ac:dyDescent="0.15">
      <c r="A2" s="19"/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7" t="s">
        <v>280</v>
      </c>
      <c r="D5" s="527"/>
      <c r="E5" s="527"/>
      <c r="F5" s="527"/>
      <c r="G5" s="527"/>
      <c r="H5" s="527" t="s">
        <v>281</v>
      </c>
      <c r="I5" s="527"/>
      <c r="J5" s="527"/>
      <c r="K5" s="527"/>
      <c r="L5" s="527" t="s">
        <v>282</v>
      </c>
      <c r="M5" s="527"/>
      <c r="N5" s="527"/>
      <c r="O5" s="527"/>
      <c r="P5" s="527" t="s">
        <v>283</v>
      </c>
      <c r="Q5" s="527"/>
      <c r="R5" s="527"/>
      <c r="S5" s="527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293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294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295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660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workbookViewId="0">
      <selection activeCell="C3" sqref="C3"/>
    </sheetView>
  </sheetViews>
  <sheetFormatPr baseColWidth="10" defaultColWidth="12" defaultRowHeight="12" x14ac:dyDescent="0.2"/>
  <cols>
    <col min="1" max="1" width="8.33203125" style="319" bestFit="1" customWidth="1"/>
    <col min="2" max="2" width="22.83203125" style="319" customWidth="1"/>
    <col min="3" max="6" width="13.33203125" style="319" customWidth="1"/>
    <col min="7" max="16384" width="12" style="319"/>
  </cols>
  <sheetData>
    <row r="1" spans="1:8" x14ac:dyDescent="0.2">
      <c r="A1" s="327" t="s">
        <v>792</v>
      </c>
      <c r="B1" s="327" t="s">
        <v>794</v>
      </c>
    </row>
    <row r="2" spans="1:8" x14ac:dyDescent="0.2">
      <c r="A2" s="327"/>
      <c r="B2" s="327"/>
      <c r="H2" s="137" t="s">
        <v>343</v>
      </c>
    </row>
    <row r="3" spans="1:8" x14ac:dyDescent="0.2">
      <c r="B3" s="318"/>
      <c r="C3" s="328">
        <v>44104</v>
      </c>
      <c r="D3" s="328">
        <f>EOMONTH(C3,-12)</f>
        <v>43738</v>
      </c>
      <c r="E3" s="328">
        <f>+C3</f>
        <v>44104</v>
      </c>
      <c r="F3" s="328">
        <f>+D3</f>
        <v>43738</v>
      </c>
    </row>
    <row r="4" spans="1:8" x14ac:dyDescent="0.2">
      <c r="B4" s="325" t="s">
        <v>783</v>
      </c>
      <c r="C4" s="395" t="s">
        <v>3</v>
      </c>
      <c r="D4" s="395" t="s">
        <v>784</v>
      </c>
      <c r="E4" s="395" t="s">
        <v>3</v>
      </c>
      <c r="F4" s="395" t="s">
        <v>784</v>
      </c>
    </row>
    <row r="5" spans="1:8" x14ac:dyDescent="0.2">
      <c r="B5" s="320" t="s">
        <v>785</v>
      </c>
      <c r="C5" s="321">
        <v>5.2418544551079007</v>
      </c>
      <c r="D5" s="321">
        <v>5.8113438769163039</v>
      </c>
      <c r="E5" s="321">
        <v>73.549584301730917</v>
      </c>
      <c r="F5" s="321">
        <v>75.742682599037281</v>
      </c>
    </row>
    <row r="6" spans="1:8" x14ac:dyDescent="0.2">
      <c r="B6" s="320" t="s">
        <v>786</v>
      </c>
      <c r="C6" s="321">
        <v>-3.3207735731720431</v>
      </c>
      <c r="D6" s="321">
        <v>-6.1322418138954777</v>
      </c>
      <c r="E6" s="321">
        <v>-73.549584301730917</v>
      </c>
      <c r="F6" s="321">
        <v>-75.742682599037281</v>
      </c>
    </row>
    <row r="7" spans="1:8" x14ac:dyDescent="0.2">
      <c r="B7" s="320" t="s">
        <v>787</v>
      </c>
      <c r="C7" s="321">
        <v>-1.5546040619778227</v>
      </c>
      <c r="D7" s="321">
        <v>-4.3956484796979982</v>
      </c>
      <c r="E7" s="322"/>
      <c r="F7" s="322"/>
    </row>
    <row r="8" spans="1:8" x14ac:dyDescent="0.2">
      <c r="B8" s="320" t="s">
        <v>788</v>
      </c>
      <c r="C8" s="321">
        <v>4.7445686907752123</v>
      </c>
      <c r="D8" s="321">
        <v>5.5943359023381349</v>
      </c>
      <c r="E8" s="322"/>
      <c r="F8" s="322"/>
    </row>
    <row r="9" spans="1:8" x14ac:dyDescent="0.2">
      <c r="B9" s="320" t="s">
        <v>789</v>
      </c>
      <c r="C9" s="321">
        <v>6.539164847862514</v>
      </c>
      <c r="D9" s="321">
        <v>7.5185426841019298</v>
      </c>
      <c r="E9" s="322"/>
      <c r="F9" s="322"/>
    </row>
    <row r="10" spans="1:8" x14ac:dyDescent="0.2">
      <c r="B10" s="320" t="s">
        <v>790</v>
      </c>
      <c r="C10" s="321">
        <v>-2.0279432061373792</v>
      </c>
      <c r="D10" s="321">
        <v>-6.8196950784567294</v>
      </c>
      <c r="E10" s="322"/>
      <c r="F10" s="322"/>
    </row>
    <row r="11" spans="1:8" x14ac:dyDescent="0.2">
      <c r="B11" s="323" t="s">
        <v>791</v>
      </c>
      <c r="C11" s="324">
        <v>6.539164847862514</v>
      </c>
      <c r="D11" s="324">
        <v>7.5185426841019298</v>
      </c>
      <c r="E11" s="324">
        <v>73.549584301730917</v>
      </c>
      <c r="F11" s="324">
        <v>75.742682599037281</v>
      </c>
    </row>
    <row r="12" spans="1:8" x14ac:dyDescent="0.2">
      <c r="B12" s="326" t="s">
        <v>783</v>
      </c>
      <c r="C12" s="532" t="s">
        <v>3</v>
      </c>
      <c r="D12" s="532"/>
      <c r="E12" s="532" t="s">
        <v>4</v>
      </c>
      <c r="F12" s="532"/>
    </row>
    <row r="13" spans="1:8" x14ac:dyDescent="0.2">
      <c r="B13" s="326" t="s">
        <v>541</v>
      </c>
      <c r="C13" s="533">
        <v>3649.4507475500004</v>
      </c>
      <c r="D13" s="533"/>
      <c r="E13" s="534">
        <v>3790.2513016599996</v>
      </c>
      <c r="F13" s="534"/>
    </row>
    <row r="15" spans="1:8" x14ac:dyDescent="0.2">
      <c r="B15" s="319" t="s">
        <v>793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tabSelected="1" workbookViewId="0">
      <selection activeCell="L27" sqref="L27"/>
    </sheetView>
  </sheetViews>
  <sheetFormatPr baseColWidth="10" defaultRowHeight="15" x14ac:dyDescent="0.25"/>
  <cols>
    <col min="1" max="1" width="5.33203125" style="330" customWidth="1"/>
    <col min="2" max="2" width="44.6640625" style="330" customWidth="1"/>
    <col min="3" max="6" width="20" style="330" customWidth="1"/>
    <col min="7" max="16384" width="12" style="330"/>
  </cols>
  <sheetData>
    <row r="1" spans="1:8" x14ac:dyDescent="0.25">
      <c r="A1" s="331" t="s">
        <v>799</v>
      </c>
      <c r="B1" s="331" t="s">
        <v>798</v>
      </c>
      <c r="F1" s="390">
        <f>+Innhold!D2</f>
        <v>44104</v>
      </c>
      <c r="H1" s="137" t="s">
        <v>343</v>
      </c>
    </row>
    <row r="3" spans="1:8" s="334" customFormat="1" ht="44.25" customHeight="1" x14ac:dyDescent="0.25">
      <c r="B3" s="335"/>
      <c r="C3" s="336" t="s">
        <v>798</v>
      </c>
      <c r="D3" s="336" t="s">
        <v>811</v>
      </c>
      <c r="E3" s="336" t="s">
        <v>800</v>
      </c>
      <c r="F3" s="389" t="s">
        <v>851</v>
      </c>
    </row>
    <row r="4" spans="1:8" x14ac:dyDescent="0.25">
      <c r="B4" s="338" t="s">
        <v>801</v>
      </c>
      <c r="C4" s="339">
        <v>14201.374999999998</v>
      </c>
      <c r="D4" s="339">
        <v>0</v>
      </c>
      <c r="E4" s="339">
        <v>28537.766581</v>
      </c>
      <c r="F4" s="339">
        <v>42739.141580999996</v>
      </c>
    </row>
    <row r="5" spans="1:8" x14ac:dyDescent="0.25">
      <c r="B5" s="332" t="s">
        <v>806</v>
      </c>
      <c r="C5" s="333">
        <v>0</v>
      </c>
      <c r="D5" s="333">
        <v>0</v>
      </c>
      <c r="E5" s="333">
        <v>453.26145700000001</v>
      </c>
      <c r="F5" s="333">
        <v>453.26145700000001</v>
      </c>
    </row>
    <row r="6" spans="1:8" x14ac:dyDescent="0.25">
      <c r="B6" s="332" t="s">
        <v>810</v>
      </c>
      <c r="C6" s="333">
        <v>0</v>
      </c>
      <c r="D6" s="333">
        <v>0</v>
      </c>
      <c r="E6" s="333">
        <v>814.81910800000003</v>
      </c>
      <c r="F6" s="333">
        <v>814.81910800000003</v>
      </c>
    </row>
    <row r="7" spans="1:8" x14ac:dyDescent="0.25">
      <c r="B7" s="332" t="s">
        <v>809</v>
      </c>
      <c r="C7" s="333">
        <v>0</v>
      </c>
      <c r="D7" s="333">
        <v>0</v>
      </c>
      <c r="E7" s="333">
        <v>9316.0243069999997</v>
      </c>
      <c r="F7" s="333">
        <v>9316.0243069999997</v>
      </c>
    </row>
    <row r="8" spans="1:8" x14ac:dyDescent="0.25">
      <c r="B8" s="332" t="s">
        <v>805</v>
      </c>
      <c r="C8" s="333">
        <v>0</v>
      </c>
      <c r="D8" s="333">
        <v>0</v>
      </c>
      <c r="E8" s="333">
        <v>6938.2423953999996</v>
      </c>
      <c r="F8" s="333">
        <v>6938.2423953999996</v>
      </c>
    </row>
    <row r="9" spans="1:8" x14ac:dyDescent="0.25">
      <c r="B9" s="332" t="s">
        <v>802</v>
      </c>
      <c r="C9" s="333">
        <v>0</v>
      </c>
      <c r="D9" s="333">
        <v>0</v>
      </c>
      <c r="E9" s="333">
        <v>2310.6595191000001</v>
      </c>
      <c r="F9" s="333">
        <v>2310.6595191000001</v>
      </c>
    </row>
    <row r="10" spans="1:8" x14ac:dyDescent="0.25">
      <c r="B10" s="432" t="s">
        <v>913</v>
      </c>
      <c r="C10" s="333">
        <v>0</v>
      </c>
      <c r="D10" s="333">
        <v>0</v>
      </c>
      <c r="E10" s="333">
        <v>56.420794999999998</v>
      </c>
      <c r="F10" s="333">
        <v>56.420794999999998</v>
      </c>
    </row>
    <row r="11" spans="1:8" x14ac:dyDescent="0.25">
      <c r="B11" s="432" t="s">
        <v>914</v>
      </c>
      <c r="C11" s="333">
        <v>0</v>
      </c>
      <c r="D11" s="333">
        <v>0</v>
      </c>
      <c r="E11" s="333">
        <v>0</v>
      </c>
      <c r="F11" s="333">
        <v>0</v>
      </c>
    </row>
    <row r="12" spans="1:8" x14ac:dyDescent="0.25">
      <c r="B12" s="332" t="s">
        <v>803</v>
      </c>
      <c r="C12" s="333">
        <v>0</v>
      </c>
      <c r="D12" s="333">
        <v>0</v>
      </c>
      <c r="E12" s="333">
        <v>0</v>
      </c>
      <c r="F12" s="333">
        <v>0</v>
      </c>
    </row>
    <row r="13" spans="1:8" x14ac:dyDescent="0.25">
      <c r="B13" s="332" t="s">
        <v>808</v>
      </c>
      <c r="C13" s="333">
        <v>13954.425460389997</v>
      </c>
      <c r="D13" s="333">
        <v>0</v>
      </c>
      <c r="E13" s="333">
        <v>17411.910068609999</v>
      </c>
      <c r="F13" s="333">
        <v>31366.335528999996</v>
      </c>
    </row>
    <row r="14" spans="1:8" x14ac:dyDescent="0.25">
      <c r="B14" s="332" t="s">
        <v>807</v>
      </c>
      <c r="C14" s="333">
        <v>13954.425460389997</v>
      </c>
      <c r="D14" s="333">
        <v>0</v>
      </c>
      <c r="E14" s="333">
        <v>11221.898673610003</v>
      </c>
      <c r="F14" s="333">
        <v>25176.324134000002</v>
      </c>
    </row>
    <row r="15" spans="1:8" x14ac:dyDescent="0.25">
      <c r="B15" s="433" t="s">
        <v>37</v>
      </c>
      <c r="C15" s="337">
        <v>246.94953961000002</v>
      </c>
      <c r="D15" s="337">
        <v>0</v>
      </c>
      <c r="E15" s="337">
        <v>541.75164039000003</v>
      </c>
      <c r="F15" s="337">
        <v>788.70118000000002</v>
      </c>
    </row>
    <row r="17" spans="2:6" x14ac:dyDescent="0.25">
      <c r="B17" s="430"/>
      <c r="C17" s="431"/>
      <c r="D17" s="431"/>
      <c r="E17" s="431"/>
      <c r="F17" s="431"/>
    </row>
    <row r="18" spans="2:6" x14ac:dyDescent="0.25">
      <c r="B18" s="430"/>
      <c r="C18" s="431"/>
      <c r="D18" s="431"/>
      <c r="E18" s="431"/>
      <c r="F18" s="431"/>
    </row>
    <row r="19" spans="2:6" x14ac:dyDescent="0.25">
      <c r="B19" s="430"/>
      <c r="C19" s="431"/>
      <c r="D19" s="431"/>
      <c r="E19" s="431"/>
      <c r="F19" s="431"/>
    </row>
    <row r="20" spans="2:6" x14ac:dyDescent="0.25">
      <c r="E20" s="340">
        <f>SUM(E6+E7+E12+E5+E13+E15-E4)</f>
        <v>0</v>
      </c>
      <c r="F20" s="340"/>
    </row>
    <row r="21" spans="2:6" x14ac:dyDescent="0.25">
      <c r="B21" s="330" t="s">
        <v>804</v>
      </c>
    </row>
    <row r="22" spans="2:6" x14ac:dyDescent="0.25">
      <c r="B22" s="330" t="s">
        <v>812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selection activeCell="C4" sqref="C4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722</v>
      </c>
      <c r="B1" s="248" t="s">
        <v>723</v>
      </c>
      <c r="D1" s="137" t="s">
        <v>343</v>
      </c>
    </row>
    <row r="2" spans="1:5" x14ac:dyDescent="0.2">
      <c r="B2" s="248"/>
      <c r="C2" s="249"/>
      <c r="E2" s="251"/>
    </row>
    <row r="3" spans="1:5" x14ac:dyDescent="0.2">
      <c r="B3" s="248" t="s">
        <v>613</v>
      </c>
      <c r="C3" s="249"/>
      <c r="E3" s="251"/>
    </row>
    <row r="4" spans="1:5" x14ac:dyDescent="0.2">
      <c r="B4" s="252" t="s">
        <v>614</v>
      </c>
      <c r="C4" s="410">
        <f>+Innhold!D2</f>
        <v>44104</v>
      </c>
      <c r="E4" s="251"/>
    </row>
    <row r="5" spans="1:5" x14ac:dyDescent="0.2">
      <c r="B5" s="253" t="s">
        <v>24</v>
      </c>
      <c r="C5" s="253" t="s">
        <v>615</v>
      </c>
      <c r="D5" s="253" t="s">
        <v>616</v>
      </c>
      <c r="E5" s="264"/>
    </row>
    <row r="6" spans="1:5" x14ac:dyDescent="0.2">
      <c r="B6" s="254" t="s">
        <v>28</v>
      </c>
      <c r="C6" s="413">
        <v>440.998313</v>
      </c>
      <c r="D6" s="255"/>
      <c r="E6" s="264"/>
    </row>
    <row r="7" spans="1:5" x14ac:dyDescent="0.2">
      <c r="B7" s="254" t="s">
        <v>29</v>
      </c>
      <c r="C7" s="413">
        <v>12.263144</v>
      </c>
      <c r="D7" s="255"/>
      <c r="E7" s="264"/>
    </row>
    <row r="8" spans="1:5" x14ac:dyDescent="0.2">
      <c r="B8" s="254" t="s">
        <v>30</v>
      </c>
      <c r="C8" s="413">
        <v>31366.335529</v>
      </c>
      <c r="D8" s="255"/>
      <c r="E8" s="264"/>
    </row>
    <row r="9" spans="1:5" x14ac:dyDescent="0.2">
      <c r="B9" s="254" t="s">
        <v>617</v>
      </c>
      <c r="C9" s="413">
        <v>9316.0243069999997</v>
      </c>
      <c r="D9" s="255" t="s">
        <v>189</v>
      </c>
      <c r="E9" s="264"/>
    </row>
    <row r="10" spans="1:5" x14ac:dyDescent="0.2">
      <c r="B10" s="254" t="s">
        <v>618</v>
      </c>
      <c r="C10" s="413">
        <v>814.81910800000003</v>
      </c>
      <c r="D10" s="255" t="s">
        <v>190</v>
      </c>
      <c r="E10" s="264"/>
    </row>
    <row r="11" spans="1:5" x14ac:dyDescent="0.2">
      <c r="B11" s="254" t="s">
        <v>33</v>
      </c>
      <c r="C11" s="413">
        <v>552.47936700000002</v>
      </c>
      <c r="D11" s="255" t="s">
        <v>191</v>
      </c>
      <c r="E11" s="264"/>
    </row>
    <row r="12" spans="1:5" x14ac:dyDescent="0.2">
      <c r="B12" s="254" t="s">
        <v>34</v>
      </c>
      <c r="C12" s="413">
        <v>0</v>
      </c>
      <c r="D12" s="255"/>
      <c r="E12" s="264"/>
    </row>
    <row r="13" spans="1:5" x14ac:dyDescent="0.2">
      <c r="B13" s="254" t="s">
        <v>619</v>
      </c>
      <c r="C13" s="413">
        <v>0</v>
      </c>
      <c r="D13" s="255"/>
      <c r="E13" s="264"/>
    </row>
    <row r="14" spans="1:5" x14ac:dyDescent="0.2">
      <c r="B14" s="254" t="s">
        <v>620</v>
      </c>
      <c r="C14" s="413">
        <v>0</v>
      </c>
      <c r="D14" s="255" t="s">
        <v>193</v>
      </c>
      <c r="E14" s="264"/>
    </row>
    <row r="15" spans="1:5" x14ac:dyDescent="0.2">
      <c r="B15" s="254" t="s">
        <v>35</v>
      </c>
      <c r="C15" s="413">
        <v>12.020293000000001</v>
      </c>
      <c r="D15" s="255"/>
      <c r="E15" s="264"/>
    </row>
    <row r="16" spans="1:5" x14ac:dyDescent="0.2">
      <c r="B16" s="254" t="s">
        <v>36</v>
      </c>
      <c r="C16" s="413">
        <v>142.99544599999999</v>
      </c>
      <c r="D16" s="255"/>
      <c r="E16" s="263">
        <f>SUM(C17:C18)-C16</f>
        <v>0</v>
      </c>
    </row>
    <row r="17" spans="2:5" x14ac:dyDescent="0.2">
      <c r="B17" s="256" t="s">
        <v>621</v>
      </c>
      <c r="C17" s="414">
        <v>111.81191799999999</v>
      </c>
      <c r="D17" s="255"/>
      <c r="E17" s="263"/>
    </row>
    <row r="18" spans="2:5" x14ac:dyDescent="0.2">
      <c r="B18" s="256" t="s">
        <v>622</v>
      </c>
      <c r="C18" s="414">
        <v>31.183528000000003</v>
      </c>
      <c r="D18" s="255" t="s">
        <v>6</v>
      </c>
      <c r="E18" s="263"/>
    </row>
    <row r="19" spans="2:5" x14ac:dyDescent="0.2">
      <c r="B19" s="254" t="s">
        <v>902</v>
      </c>
      <c r="C19" s="414">
        <v>46.521394999999998</v>
      </c>
      <c r="D19" s="417"/>
      <c r="E19" s="263"/>
    </row>
    <row r="20" spans="2:5" x14ac:dyDescent="0.2">
      <c r="B20" s="254" t="s">
        <v>37</v>
      </c>
      <c r="C20" s="413">
        <v>16.323931999999999</v>
      </c>
      <c r="D20" s="255"/>
      <c r="E20" s="263"/>
    </row>
    <row r="21" spans="2:5" x14ac:dyDescent="0.2">
      <c r="B21" s="254" t="s">
        <v>38</v>
      </c>
      <c r="C21" s="413">
        <v>18.360745999999999</v>
      </c>
      <c r="D21" s="255"/>
      <c r="E21" s="263"/>
    </row>
    <row r="22" spans="2:5" x14ac:dyDescent="0.2">
      <c r="B22" s="258" t="s">
        <v>26</v>
      </c>
      <c r="C22" s="415">
        <v>42739.14158000001</v>
      </c>
      <c r="D22" s="259"/>
      <c r="E22" s="263"/>
    </row>
    <row r="23" spans="2:5" x14ac:dyDescent="0.2">
      <c r="B23" s="253" t="s">
        <v>25</v>
      </c>
      <c r="C23" s="416"/>
      <c r="D23" s="260"/>
      <c r="E23" s="263"/>
    </row>
    <row r="24" spans="2:5" x14ac:dyDescent="0.2">
      <c r="B24" s="254" t="s">
        <v>39</v>
      </c>
      <c r="C24" s="413">
        <v>601.42825800000003</v>
      </c>
      <c r="D24" s="255"/>
      <c r="E24" s="263"/>
    </row>
    <row r="25" spans="2:5" x14ac:dyDescent="0.2">
      <c r="B25" s="254" t="s">
        <v>40</v>
      </c>
      <c r="C25" s="413">
        <v>14542.017481000001</v>
      </c>
      <c r="D25" s="255"/>
      <c r="E25" s="263"/>
    </row>
    <row r="26" spans="2:5" x14ac:dyDescent="0.2">
      <c r="B26" s="254" t="s">
        <v>33</v>
      </c>
      <c r="C26" s="413">
        <v>25.323157999999999</v>
      </c>
      <c r="D26" s="255" t="s">
        <v>192</v>
      </c>
      <c r="E26" s="263"/>
    </row>
    <row r="27" spans="2:5" x14ac:dyDescent="0.2">
      <c r="B27" s="254" t="s">
        <v>41</v>
      </c>
      <c r="C27" s="413">
        <v>21950.681081999999</v>
      </c>
      <c r="D27" s="255"/>
      <c r="E27" s="263"/>
    </row>
    <row r="28" spans="2:5" x14ac:dyDescent="0.2">
      <c r="B28" s="254" t="s">
        <v>42</v>
      </c>
      <c r="C28" s="413">
        <v>553.15207599999997</v>
      </c>
      <c r="D28" s="255"/>
      <c r="E28" s="263"/>
    </row>
    <row r="29" spans="2:5" x14ac:dyDescent="0.2">
      <c r="B29" s="254" t="s">
        <v>43</v>
      </c>
      <c r="C29" s="413">
        <v>41.473343999999997</v>
      </c>
      <c r="D29" s="255"/>
      <c r="E29" s="263"/>
    </row>
    <row r="30" spans="2:5" x14ac:dyDescent="0.2">
      <c r="B30" s="254" t="s">
        <v>44</v>
      </c>
      <c r="C30" s="413">
        <v>67.607265999999996</v>
      </c>
      <c r="D30" s="255"/>
      <c r="E30" s="263"/>
    </row>
    <row r="31" spans="2:5" x14ac:dyDescent="0.2">
      <c r="B31" s="254" t="s">
        <v>45</v>
      </c>
      <c r="C31" s="413">
        <v>0.68599200000000005</v>
      </c>
      <c r="D31" s="255"/>
      <c r="E31" s="263"/>
    </row>
    <row r="32" spans="2:5" x14ac:dyDescent="0.2">
      <c r="B32" s="418" t="s">
        <v>903</v>
      </c>
      <c r="C32" s="413">
        <v>47.225591999999999</v>
      </c>
      <c r="D32" s="417"/>
      <c r="E32" s="263"/>
    </row>
    <row r="33" spans="2:5" x14ac:dyDescent="0.2">
      <c r="B33" s="254" t="s">
        <v>46</v>
      </c>
      <c r="C33" s="413">
        <v>400.01040399999999</v>
      </c>
      <c r="D33" s="255"/>
      <c r="E33" s="263">
        <f>SUM(C34:C35)-C33</f>
        <v>0</v>
      </c>
    </row>
    <row r="34" spans="2:5" x14ac:dyDescent="0.2">
      <c r="B34" s="256" t="s">
        <v>623</v>
      </c>
      <c r="C34" s="414">
        <v>399.61823700000002</v>
      </c>
      <c r="D34" s="255" t="s">
        <v>8</v>
      </c>
      <c r="E34" s="263"/>
    </row>
    <row r="35" spans="2:5" x14ac:dyDescent="0.2">
      <c r="B35" s="256" t="s">
        <v>624</v>
      </c>
      <c r="C35" s="414">
        <v>0.39216699999999999</v>
      </c>
      <c r="D35" s="255"/>
      <c r="E35" s="263"/>
    </row>
    <row r="36" spans="2:5" x14ac:dyDescent="0.2">
      <c r="B36" s="258" t="s">
        <v>27</v>
      </c>
      <c r="C36" s="415">
        <v>38229.604652999995</v>
      </c>
      <c r="D36" s="259"/>
      <c r="E36" s="263"/>
    </row>
    <row r="37" spans="2:5" x14ac:dyDescent="0.2">
      <c r="B37" s="254" t="s">
        <v>625</v>
      </c>
      <c r="C37" s="413">
        <v>595.089969</v>
      </c>
      <c r="D37" s="255" t="s">
        <v>0</v>
      </c>
      <c r="E37" s="263"/>
    </row>
    <row r="38" spans="2:5" x14ac:dyDescent="0.2">
      <c r="B38" s="254" t="s">
        <v>663</v>
      </c>
      <c r="C38" s="413">
        <v>351.72155600000002</v>
      </c>
      <c r="D38" s="255" t="s">
        <v>7</v>
      </c>
      <c r="E38" s="263"/>
    </row>
    <row r="39" spans="2:5" x14ac:dyDescent="0.2">
      <c r="B39" s="254" t="s">
        <v>626</v>
      </c>
      <c r="C39" s="413">
        <v>3194.0175370000002</v>
      </c>
      <c r="D39" s="255"/>
      <c r="E39" s="263"/>
    </row>
    <row r="40" spans="2:5" x14ac:dyDescent="0.2">
      <c r="B40" s="261" t="s">
        <v>627</v>
      </c>
      <c r="C40" s="414">
        <v>2782.2036300000004</v>
      </c>
      <c r="D40" s="255" t="s">
        <v>1</v>
      </c>
      <c r="E40" s="263">
        <f>SUM(C40:C43)-C39</f>
        <v>0</v>
      </c>
    </row>
    <row r="41" spans="2:5" x14ac:dyDescent="0.2">
      <c r="B41" s="261" t="s">
        <v>628</v>
      </c>
      <c r="C41" s="414">
        <v>277.48164800000001</v>
      </c>
      <c r="D41" s="255" t="s">
        <v>2</v>
      </c>
      <c r="E41" s="257"/>
    </row>
    <row r="42" spans="2:5" x14ac:dyDescent="0.2">
      <c r="B42" s="261" t="s">
        <v>629</v>
      </c>
      <c r="C42" s="414">
        <v>0</v>
      </c>
      <c r="D42" s="255" t="s">
        <v>5</v>
      </c>
    </row>
    <row r="43" spans="2:5" x14ac:dyDescent="0.2">
      <c r="B43" s="261" t="s">
        <v>630</v>
      </c>
      <c r="C43" s="414">
        <v>134.33225899999999</v>
      </c>
      <c r="D43" s="255"/>
    </row>
    <row r="44" spans="2:5" x14ac:dyDescent="0.2">
      <c r="B44" s="254" t="s">
        <v>631</v>
      </c>
      <c r="C44" s="413">
        <v>368.70786600000002</v>
      </c>
      <c r="D44" s="255"/>
    </row>
    <row r="45" spans="2:5" x14ac:dyDescent="0.2">
      <c r="B45" s="258" t="s">
        <v>632</v>
      </c>
      <c r="C45" s="415">
        <v>4509.5369280000004</v>
      </c>
      <c r="D45" s="259"/>
    </row>
    <row r="46" spans="2:5" x14ac:dyDescent="0.2">
      <c r="B46" s="258" t="s">
        <v>633</v>
      </c>
      <c r="C46" s="415">
        <v>42739.141580999996</v>
      </c>
      <c r="D46" s="259"/>
    </row>
    <row r="48" spans="2:5" x14ac:dyDescent="0.2">
      <c r="C48" s="263">
        <f>C22-C46</f>
        <v>-9.9998578662052751E-7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zoomScaleNormal="100" workbookViewId="0">
      <selection activeCell="G12" sqref="G1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930</v>
      </c>
      <c r="B1" s="157" t="s">
        <v>393</v>
      </c>
      <c r="C1" s="158"/>
      <c r="F1" s="158"/>
    </row>
    <row r="2" spans="1:7" x14ac:dyDescent="0.2">
      <c r="A2" s="156"/>
      <c r="B2" s="159"/>
      <c r="C2" s="185">
        <f>+Innhold!D2</f>
        <v>44104</v>
      </c>
      <c r="D2" s="158"/>
      <c r="E2" s="158"/>
      <c r="F2" s="137" t="s">
        <v>343</v>
      </c>
    </row>
    <row r="3" spans="1:7" x14ac:dyDescent="0.2">
      <c r="A3" s="169">
        <v>1</v>
      </c>
      <c r="B3" s="160" t="s">
        <v>394</v>
      </c>
      <c r="C3" s="161" t="s">
        <v>395</v>
      </c>
      <c r="D3" s="226" t="s">
        <v>395</v>
      </c>
      <c r="E3" s="420" t="s">
        <v>395</v>
      </c>
      <c r="F3" s="161" t="s">
        <v>395</v>
      </c>
      <c r="G3" s="161" t="s">
        <v>395</v>
      </c>
    </row>
    <row r="4" spans="1:7" x14ac:dyDescent="0.2">
      <c r="A4" s="169">
        <v>2</v>
      </c>
      <c r="B4" s="160" t="s">
        <v>396</v>
      </c>
      <c r="C4" s="161" t="s">
        <v>397</v>
      </c>
      <c r="D4" s="226" t="s">
        <v>677</v>
      </c>
      <c r="E4" s="422" t="s">
        <v>904</v>
      </c>
      <c r="F4" s="161" t="s">
        <v>664</v>
      </c>
      <c r="G4" s="161" t="s">
        <v>681</v>
      </c>
    </row>
    <row r="5" spans="1:7" x14ac:dyDescent="0.2">
      <c r="A5" s="169">
        <v>3</v>
      </c>
      <c r="B5" s="162" t="s">
        <v>398</v>
      </c>
      <c r="C5" s="163" t="s">
        <v>399</v>
      </c>
      <c r="D5" s="227" t="s">
        <v>399</v>
      </c>
      <c r="E5" s="421" t="s">
        <v>399</v>
      </c>
      <c r="F5" s="163" t="s">
        <v>399</v>
      </c>
      <c r="G5" s="163" t="s">
        <v>399</v>
      </c>
    </row>
    <row r="6" spans="1:7" x14ac:dyDescent="0.2">
      <c r="A6" s="169"/>
      <c r="B6" s="164" t="s">
        <v>400</v>
      </c>
      <c r="C6" s="165"/>
      <c r="D6" s="228"/>
      <c r="E6" s="425"/>
      <c r="F6" s="165"/>
      <c r="G6" s="165"/>
    </row>
    <row r="7" spans="1:7" ht="22.5" x14ac:dyDescent="0.2">
      <c r="A7" s="169">
        <v>4</v>
      </c>
      <c r="B7" s="160" t="s">
        <v>401</v>
      </c>
      <c r="C7" s="161" t="s">
        <v>402</v>
      </c>
      <c r="D7" s="226" t="s">
        <v>403</v>
      </c>
      <c r="E7" s="422" t="s">
        <v>403</v>
      </c>
      <c r="F7" s="161" t="s">
        <v>404</v>
      </c>
      <c r="G7" s="161" t="s">
        <v>404</v>
      </c>
    </row>
    <row r="8" spans="1:7" ht="22.5" x14ac:dyDescent="0.2">
      <c r="A8" s="169">
        <v>5</v>
      </c>
      <c r="B8" s="160" t="s">
        <v>405</v>
      </c>
      <c r="C8" s="161" t="s">
        <v>402</v>
      </c>
      <c r="D8" s="226" t="s">
        <v>403</v>
      </c>
      <c r="E8" s="422" t="s">
        <v>403</v>
      </c>
      <c r="F8" s="161" t="s">
        <v>404</v>
      </c>
      <c r="G8" s="161" t="s">
        <v>404</v>
      </c>
    </row>
    <row r="9" spans="1:7" ht="22.5" x14ac:dyDescent="0.2">
      <c r="A9" s="169">
        <v>6</v>
      </c>
      <c r="B9" s="160" t="s">
        <v>406</v>
      </c>
      <c r="C9" s="161" t="s">
        <v>407</v>
      </c>
      <c r="D9" s="226" t="s">
        <v>407</v>
      </c>
      <c r="E9" s="422" t="s">
        <v>407</v>
      </c>
      <c r="F9" s="161" t="s">
        <v>407</v>
      </c>
      <c r="G9" s="161" t="s">
        <v>407</v>
      </c>
    </row>
    <row r="10" spans="1:7" ht="31.5" x14ac:dyDescent="0.2">
      <c r="A10" s="169">
        <v>7</v>
      </c>
      <c r="B10" s="160" t="s">
        <v>408</v>
      </c>
      <c r="C10" s="161" t="s">
        <v>910</v>
      </c>
      <c r="D10" s="161" t="s">
        <v>680</v>
      </c>
      <c r="E10" s="420" t="s">
        <v>680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409</v>
      </c>
      <c r="C11" s="166">
        <v>207.3</v>
      </c>
      <c r="D11" s="229">
        <v>200</v>
      </c>
      <c r="E11" s="423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410</v>
      </c>
      <c r="C12" s="166" t="s">
        <v>411</v>
      </c>
      <c r="D12" s="230" t="s">
        <v>412</v>
      </c>
      <c r="E12" s="422" t="s">
        <v>905</v>
      </c>
      <c r="F12" s="166" t="s">
        <v>665</v>
      </c>
      <c r="G12" s="166" t="s">
        <v>665</v>
      </c>
    </row>
    <row r="13" spans="1:7" x14ac:dyDescent="0.2">
      <c r="A13" s="169" t="s">
        <v>413</v>
      </c>
      <c r="B13" s="160" t="s">
        <v>414</v>
      </c>
      <c r="C13" s="166" t="s">
        <v>415</v>
      </c>
      <c r="D13" s="230">
        <v>100</v>
      </c>
      <c r="E13" s="422">
        <v>100</v>
      </c>
      <c r="F13" s="166">
        <v>100</v>
      </c>
      <c r="G13" s="166">
        <v>100</v>
      </c>
    </row>
    <row r="14" spans="1:7" x14ac:dyDescent="0.2">
      <c r="A14" s="169" t="s">
        <v>416</v>
      </c>
      <c r="B14" s="160" t="s">
        <v>417</v>
      </c>
      <c r="C14" s="166" t="s">
        <v>411</v>
      </c>
      <c r="D14" s="230">
        <v>100</v>
      </c>
      <c r="E14" s="422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418</v>
      </c>
      <c r="C15" s="161" t="s">
        <v>419</v>
      </c>
      <c r="D15" s="226" t="s">
        <v>419</v>
      </c>
      <c r="E15" s="422" t="s">
        <v>419</v>
      </c>
      <c r="F15" s="161" t="s">
        <v>420</v>
      </c>
      <c r="G15" s="161" t="s">
        <v>420</v>
      </c>
    </row>
    <row r="16" spans="1:7" x14ac:dyDescent="0.2">
      <c r="A16" s="169">
        <v>11</v>
      </c>
      <c r="B16" s="160" t="s">
        <v>421</v>
      </c>
      <c r="C16" s="167">
        <v>32499</v>
      </c>
      <c r="D16" s="231">
        <v>43361</v>
      </c>
      <c r="E16" s="426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422</v>
      </c>
      <c r="C17" s="161" t="s">
        <v>411</v>
      </c>
      <c r="D17" s="226" t="s">
        <v>423</v>
      </c>
      <c r="E17" s="422" t="s">
        <v>423</v>
      </c>
      <c r="F17" s="161" t="s">
        <v>424</v>
      </c>
      <c r="G17" s="161" t="s">
        <v>424</v>
      </c>
    </row>
    <row r="18" spans="1:7" x14ac:dyDescent="0.2">
      <c r="A18" s="169">
        <v>13</v>
      </c>
      <c r="B18" s="160" t="s">
        <v>425</v>
      </c>
      <c r="C18" s="161" t="s">
        <v>411</v>
      </c>
      <c r="D18" s="192" t="s">
        <v>426</v>
      </c>
      <c r="E18" s="422" t="s">
        <v>426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427</v>
      </c>
      <c r="C19" s="161" t="s">
        <v>411</v>
      </c>
      <c r="D19" s="226" t="s">
        <v>428</v>
      </c>
      <c r="E19" s="422" t="s">
        <v>428</v>
      </c>
      <c r="F19" s="161" t="s">
        <v>428</v>
      </c>
      <c r="G19" s="161" t="s">
        <v>428</v>
      </c>
    </row>
    <row r="20" spans="1:7" ht="63" x14ac:dyDescent="0.2">
      <c r="A20" s="169">
        <v>15</v>
      </c>
      <c r="B20" s="162" t="s">
        <v>429</v>
      </c>
      <c r="C20" s="161" t="s">
        <v>411</v>
      </c>
      <c r="D20" s="226" t="s">
        <v>678</v>
      </c>
      <c r="E20" s="422" t="s">
        <v>906</v>
      </c>
      <c r="F20" s="161" t="s">
        <v>666</v>
      </c>
      <c r="G20" s="161" t="s">
        <v>682</v>
      </c>
    </row>
    <row r="21" spans="1:7" ht="52.5" x14ac:dyDescent="0.2">
      <c r="A21" s="169">
        <v>16</v>
      </c>
      <c r="B21" s="160" t="s">
        <v>430</v>
      </c>
      <c r="C21" s="161" t="s">
        <v>411</v>
      </c>
      <c r="D21" s="226" t="s">
        <v>679</v>
      </c>
      <c r="E21" s="422" t="s">
        <v>907</v>
      </c>
      <c r="F21" s="161" t="s">
        <v>667</v>
      </c>
      <c r="G21" s="161" t="s">
        <v>431</v>
      </c>
    </row>
    <row r="22" spans="1:7" x14ac:dyDescent="0.2">
      <c r="A22" s="169"/>
      <c r="B22" s="164" t="s">
        <v>432</v>
      </c>
      <c r="C22" s="165"/>
      <c r="D22" s="228"/>
      <c r="E22" s="424"/>
      <c r="F22" s="165"/>
      <c r="G22" s="165"/>
    </row>
    <row r="23" spans="1:7" x14ac:dyDescent="0.2">
      <c r="A23" s="169">
        <v>17</v>
      </c>
      <c r="B23" s="160" t="s">
        <v>433</v>
      </c>
      <c r="C23" s="161" t="s">
        <v>434</v>
      </c>
      <c r="D23" s="226" t="s">
        <v>434</v>
      </c>
      <c r="E23" s="422" t="s">
        <v>434</v>
      </c>
      <c r="F23" s="161" t="s">
        <v>434</v>
      </c>
      <c r="G23" s="161" t="s">
        <v>434</v>
      </c>
    </row>
    <row r="24" spans="1:7" ht="22.5" x14ac:dyDescent="0.2">
      <c r="A24" s="169">
        <v>18</v>
      </c>
      <c r="B24" s="160" t="s">
        <v>435</v>
      </c>
      <c r="C24" s="161" t="s">
        <v>411</v>
      </c>
      <c r="D24" s="226" t="s">
        <v>436</v>
      </c>
      <c r="E24" s="422" t="s">
        <v>908</v>
      </c>
      <c r="F24" s="161" t="s">
        <v>668</v>
      </c>
      <c r="G24" s="161" t="s">
        <v>683</v>
      </c>
    </row>
    <row r="25" spans="1:7" x14ac:dyDescent="0.2">
      <c r="A25" s="169">
        <v>19</v>
      </c>
      <c r="B25" s="160" t="s">
        <v>437</v>
      </c>
      <c r="C25" s="161" t="s">
        <v>411</v>
      </c>
      <c r="D25" s="226" t="s">
        <v>438</v>
      </c>
      <c r="E25" s="422" t="s">
        <v>438</v>
      </c>
      <c r="F25" s="161" t="s">
        <v>438</v>
      </c>
      <c r="G25" s="161" t="s">
        <v>438</v>
      </c>
    </row>
    <row r="26" spans="1:7" x14ac:dyDescent="0.2">
      <c r="A26" s="169" t="s">
        <v>439</v>
      </c>
      <c r="B26" s="160" t="s">
        <v>440</v>
      </c>
      <c r="C26" s="161" t="s">
        <v>411</v>
      </c>
      <c r="D26" s="226" t="s">
        <v>441</v>
      </c>
      <c r="E26" s="422" t="s">
        <v>441</v>
      </c>
      <c r="F26" s="161" t="s">
        <v>442</v>
      </c>
      <c r="G26" s="161" t="s">
        <v>442</v>
      </c>
    </row>
    <row r="27" spans="1:7" x14ac:dyDescent="0.2">
      <c r="A27" s="169" t="s">
        <v>443</v>
      </c>
      <c r="B27" s="160" t="s">
        <v>444</v>
      </c>
      <c r="C27" s="161" t="s">
        <v>411</v>
      </c>
      <c r="D27" s="226" t="s">
        <v>441</v>
      </c>
      <c r="E27" s="422" t="s">
        <v>441</v>
      </c>
      <c r="F27" s="161" t="s">
        <v>442</v>
      </c>
      <c r="G27" s="161" t="s">
        <v>442</v>
      </c>
    </row>
    <row r="28" spans="1:7" x14ac:dyDescent="0.2">
      <c r="A28" s="169">
        <v>21</v>
      </c>
      <c r="B28" s="160" t="s">
        <v>445</v>
      </c>
      <c r="C28" s="161" t="s">
        <v>411</v>
      </c>
      <c r="D28" s="226" t="s">
        <v>438</v>
      </c>
      <c r="E28" s="422" t="s">
        <v>438</v>
      </c>
      <c r="F28" s="161" t="s">
        <v>438</v>
      </c>
      <c r="G28" s="161" t="s">
        <v>438</v>
      </c>
    </row>
    <row r="29" spans="1:7" x14ac:dyDescent="0.2">
      <c r="A29" s="169">
        <v>22</v>
      </c>
      <c r="B29" s="160" t="s">
        <v>446</v>
      </c>
      <c r="C29" s="161" t="s">
        <v>411</v>
      </c>
      <c r="D29" s="226" t="s">
        <v>675</v>
      </c>
      <c r="E29" s="420" t="s">
        <v>675</v>
      </c>
      <c r="F29" s="226" t="s">
        <v>675</v>
      </c>
      <c r="G29" s="226" t="s">
        <v>675</v>
      </c>
    </row>
    <row r="30" spans="1:7" x14ac:dyDescent="0.2">
      <c r="A30" s="169"/>
      <c r="B30" s="164" t="s">
        <v>447</v>
      </c>
      <c r="C30" s="165"/>
      <c r="D30" s="228"/>
      <c r="E30" s="424"/>
      <c r="F30" s="165"/>
      <c r="G30" s="165"/>
    </row>
    <row r="31" spans="1:7" x14ac:dyDescent="0.2">
      <c r="A31" s="169">
        <v>23</v>
      </c>
      <c r="B31" s="160" t="s">
        <v>448</v>
      </c>
      <c r="C31" s="161" t="s">
        <v>930</v>
      </c>
      <c r="D31" s="226" t="s">
        <v>428</v>
      </c>
      <c r="E31" s="422" t="s">
        <v>428</v>
      </c>
      <c r="F31" s="161" t="s">
        <v>438</v>
      </c>
      <c r="G31" s="161" t="s">
        <v>438</v>
      </c>
    </row>
    <row r="32" spans="1:7" ht="136.5" x14ac:dyDescent="0.2">
      <c r="A32" s="169">
        <v>24</v>
      </c>
      <c r="B32" s="160" t="s">
        <v>449</v>
      </c>
      <c r="C32" s="161" t="s">
        <v>411</v>
      </c>
      <c r="D32" s="226" t="s">
        <v>450</v>
      </c>
      <c r="E32" s="422" t="s">
        <v>450</v>
      </c>
      <c r="F32" s="161" t="s">
        <v>411</v>
      </c>
      <c r="G32" s="161" t="s">
        <v>411</v>
      </c>
    </row>
    <row r="33" spans="1:7" x14ac:dyDescent="0.2">
      <c r="A33" s="169">
        <v>25</v>
      </c>
      <c r="B33" s="160" t="s">
        <v>451</v>
      </c>
      <c r="C33" s="161" t="s">
        <v>411</v>
      </c>
      <c r="D33" s="226" t="s">
        <v>452</v>
      </c>
      <c r="E33" s="422" t="s">
        <v>452</v>
      </c>
      <c r="F33" s="161" t="s">
        <v>676</v>
      </c>
      <c r="G33" s="161" t="s">
        <v>676</v>
      </c>
    </row>
    <row r="34" spans="1:7" x14ac:dyDescent="0.2">
      <c r="A34" s="169">
        <v>26</v>
      </c>
      <c r="B34" s="160" t="s">
        <v>453</v>
      </c>
      <c r="C34" s="161" t="s">
        <v>411</v>
      </c>
      <c r="D34" s="226" t="s">
        <v>411</v>
      </c>
      <c r="E34" s="422" t="s">
        <v>411</v>
      </c>
      <c r="F34" s="161" t="s">
        <v>411</v>
      </c>
      <c r="G34" s="161" t="s">
        <v>411</v>
      </c>
    </row>
    <row r="35" spans="1:7" x14ac:dyDescent="0.2">
      <c r="A35" s="169">
        <v>27</v>
      </c>
      <c r="B35" s="160" t="s">
        <v>454</v>
      </c>
      <c r="C35" s="161" t="s">
        <v>411</v>
      </c>
      <c r="D35" s="226" t="s">
        <v>455</v>
      </c>
      <c r="E35" s="422" t="s">
        <v>455</v>
      </c>
      <c r="F35" s="161" t="s">
        <v>411</v>
      </c>
      <c r="G35" s="161" t="s">
        <v>411</v>
      </c>
    </row>
    <row r="36" spans="1:7" x14ac:dyDescent="0.2">
      <c r="A36" s="169">
        <v>28</v>
      </c>
      <c r="B36" s="160" t="s">
        <v>456</v>
      </c>
      <c r="C36" s="161" t="s">
        <v>411</v>
      </c>
      <c r="D36" s="226" t="s">
        <v>402</v>
      </c>
      <c r="E36" s="422" t="s">
        <v>402</v>
      </c>
      <c r="F36" s="161" t="s">
        <v>411</v>
      </c>
      <c r="G36" s="161" t="s">
        <v>411</v>
      </c>
    </row>
    <row r="37" spans="1:7" x14ac:dyDescent="0.2">
      <c r="A37" s="169">
        <v>29</v>
      </c>
      <c r="B37" s="160" t="s">
        <v>457</v>
      </c>
      <c r="C37" s="161" t="s">
        <v>411</v>
      </c>
      <c r="D37" s="226" t="s">
        <v>395</v>
      </c>
      <c r="E37" s="422" t="s">
        <v>395</v>
      </c>
      <c r="F37" s="161" t="s">
        <v>411</v>
      </c>
      <c r="G37" s="161" t="s">
        <v>411</v>
      </c>
    </row>
    <row r="38" spans="1:7" x14ac:dyDescent="0.2">
      <c r="A38" s="169">
        <v>30</v>
      </c>
      <c r="B38" s="168" t="s">
        <v>458</v>
      </c>
      <c r="C38" s="161" t="s">
        <v>438</v>
      </c>
      <c r="D38" s="226" t="s">
        <v>428</v>
      </c>
      <c r="E38" s="422" t="s">
        <v>428</v>
      </c>
      <c r="F38" s="161" t="s">
        <v>438</v>
      </c>
      <c r="G38" s="161" t="s">
        <v>438</v>
      </c>
    </row>
    <row r="39" spans="1:7" ht="63" x14ac:dyDescent="0.2">
      <c r="A39" s="169">
        <v>31</v>
      </c>
      <c r="B39" s="168" t="s">
        <v>459</v>
      </c>
      <c r="C39" s="161" t="s">
        <v>411</v>
      </c>
      <c r="D39" s="226" t="s">
        <v>460</v>
      </c>
      <c r="E39" s="422" t="s">
        <v>460</v>
      </c>
      <c r="F39" s="161" t="s">
        <v>411</v>
      </c>
      <c r="G39" s="161" t="s">
        <v>411</v>
      </c>
    </row>
    <row r="40" spans="1:7" x14ac:dyDescent="0.2">
      <c r="A40" s="169">
        <v>32</v>
      </c>
      <c r="B40" s="160" t="s">
        <v>461</v>
      </c>
      <c r="C40" s="161" t="s">
        <v>411</v>
      </c>
      <c r="D40" s="226" t="s">
        <v>452</v>
      </c>
      <c r="E40" s="422" t="s">
        <v>452</v>
      </c>
      <c r="F40" s="161" t="s">
        <v>411</v>
      </c>
      <c r="G40" s="161" t="s">
        <v>411</v>
      </c>
    </row>
    <row r="41" spans="1:7" x14ac:dyDescent="0.2">
      <c r="A41" s="169">
        <v>33</v>
      </c>
      <c r="B41" s="160" t="s">
        <v>462</v>
      </c>
      <c r="C41" s="161" t="s">
        <v>411</v>
      </c>
      <c r="D41" s="226" t="s">
        <v>463</v>
      </c>
      <c r="E41" s="422" t="s">
        <v>909</v>
      </c>
      <c r="F41" s="161" t="s">
        <v>411</v>
      </c>
      <c r="G41" s="161" t="s">
        <v>411</v>
      </c>
    </row>
    <row r="42" spans="1:7" ht="45" x14ac:dyDescent="0.2">
      <c r="A42" s="169">
        <v>34</v>
      </c>
      <c r="B42" s="168" t="s">
        <v>464</v>
      </c>
      <c r="C42" s="161" t="s">
        <v>411</v>
      </c>
      <c r="D42" s="226" t="s">
        <v>465</v>
      </c>
      <c r="E42" s="422" t="s">
        <v>465</v>
      </c>
      <c r="F42" s="161" t="s">
        <v>411</v>
      </c>
      <c r="G42" s="161" t="s">
        <v>411</v>
      </c>
    </row>
    <row r="43" spans="1:7" ht="21" x14ac:dyDescent="0.2">
      <c r="A43" s="169">
        <v>35</v>
      </c>
      <c r="B43" s="160" t="s">
        <v>466</v>
      </c>
      <c r="C43" s="161" t="s">
        <v>467</v>
      </c>
      <c r="D43" s="226" t="s">
        <v>46</v>
      </c>
      <c r="E43" s="422" t="s">
        <v>46</v>
      </c>
      <c r="F43" s="161" t="s">
        <v>468</v>
      </c>
      <c r="G43" s="161" t="s">
        <v>468</v>
      </c>
    </row>
    <row r="44" spans="1:7" x14ac:dyDescent="0.2">
      <c r="A44" s="169">
        <v>36</v>
      </c>
      <c r="B44" s="160" t="s">
        <v>469</v>
      </c>
      <c r="C44" s="161" t="s">
        <v>411</v>
      </c>
      <c r="D44" s="226" t="s">
        <v>438</v>
      </c>
      <c r="E44" s="422" t="s">
        <v>438</v>
      </c>
      <c r="F44" s="161" t="s">
        <v>438</v>
      </c>
      <c r="G44" s="161" t="s">
        <v>438</v>
      </c>
    </row>
    <row r="45" spans="1:7" x14ac:dyDescent="0.2">
      <c r="A45" s="169">
        <v>37</v>
      </c>
      <c r="B45" s="160" t="s">
        <v>470</v>
      </c>
      <c r="C45" s="161" t="s">
        <v>411</v>
      </c>
      <c r="D45" s="226" t="s">
        <v>411</v>
      </c>
      <c r="E45" s="422" t="s">
        <v>411</v>
      </c>
      <c r="F45" s="161" t="s">
        <v>411</v>
      </c>
      <c r="G45" s="161" t="s">
        <v>411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6"/>
  <sheetViews>
    <sheetView workbookViewId="0">
      <selection activeCell="J2" sqref="J2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932</v>
      </c>
      <c r="B1" s="19" t="s">
        <v>308</v>
      </c>
      <c r="C1" s="19"/>
      <c r="G1" s="143">
        <v>43830</v>
      </c>
      <c r="K1" s="17"/>
    </row>
    <row r="2" spans="1:11" x14ac:dyDescent="0.15">
      <c r="B2" s="11"/>
      <c r="K2" s="137" t="s">
        <v>343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62" t="s">
        <v>911</v>
      </c>
      <c r="B4" s="463"/>
      <c r="C4" s="36">
        <v>34110</v>
      </c>
      <c r="D4" s="36">
        <v>1738</v>
      </c>
      <c r="E4" s="36">
        <v>88</v>
      </c>
      <c r="F4" s="36">
        <v>35936</v>
      </c>
    </row>
    <row r="5" spans="1:11" ht="12" customHeight="1" x14ac:dyDescent="0.15">
      <c r="A5" s="462" t="s">
        <v>912</v>
      </c>
      <c r="B5" s="463"/>
      <c r="C5" s="36">
        <v>34541.5</v>
      </c>
      <c r="D5" s="36">
        <v>1709.5</v>
      </c>
      <c r="E5" s="36">
        <v>97</v>
      </c>
      <c r="F5" s="36">
        <v>36413.5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"/>
  <sheetViews>
    <sheetView workbookViewId="0"/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933</v>
      </c>
      <c r="D1" s="143">
        <v>43830</v>
      </c>
    </row>
    <row r="2" spans="1:9" x14ac:dyDescent="0.15">
      <c r="A2" s="12"/>
      <c r="I2" s="137" t="s">
        <v>343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29349.261152081323</v>
      </c>
      <c r="C4" s="36">
        <v>2.7690000000000001</v>
      </c>
      <c r="D4" s="36">
        <v>1488.5619899000001</v>
      </c>
    </row>
    <row r="5" spans="1:9" x14ac:dyDescent="0.15">
      <c r="A5" s="35" t="s">
        <v>224</v>
      </c>
      <c r="B5" s="36">
        <v>96.968858991566719</v>
      </c>
      <c r="C5" s="36">
        <v>0.40100000000000002</v>
      </c>
      <c r="D5" s="36">
        <v>12.535451</v>
      </c>
    </row>
    <row r="6" spans="1:9" x14ac:dyDescent="0.15">
      <c r="A6" s="35" t="s">
        <v>225</v>
      </c>
      <c r="B6" s="36">
        <v>80.73662300052024</v>
      </c>
      <c r="C6" s="36">
        <v>7.6196840000000003</v>
      </c>
      <c r="D6" s="36">
        <v>17.569638000000001</v>
      </c>
    </row>
    <row r="7" spans="1:9" x14ac:dyDescent="0.15">
      <c r="A7" s="35" t="s">
        <v>226</v>
      </c>
      <c r="B7" s="36">
        <v>417.48077098185189</v>
      </c>
      <c r="C7" s="36">
        <v>29.306169000000001</v>
      </c>
      <c r="D7" s="36">
        <v>42.067483000000003</v>
      </c>
    </row>
    <row r="8" spans="1:9" x14ac:dyDescent="0.15">
      <c r="A8" s="35" t="s">
        <v>310</v>
      </c>
      <c r="B8" s="36">
        <v>133.1586058865939</v>
      </c>
      <c r="C8" s="36">
        <v>8.5407820000000001</v>
      </c>
      <c r="D8" s="36">
        <v>26.616119000000001</v>
      </c>
    </row>
    <row r="9" spans="1:9" x14ac:dyDescent="0.15">
      <c r="A9" s="35" t="s">
        <v>227</v>
      </c>
      <c r="B9" s="36">
        <v>34.228382857036664</v>
      </c>
      <c r="C9" s="36">
        <v>5.1769999999999996</v>
      </c>
      <c r="D9" s="36">
        <v>4.9188900000000002</v>
      </c>
    </row>
    <row r="10" spans="1:9" x14ac:dyDescent="0.15">
      <c r="A10" s="35" t="s">
        <v>228</v>
      </c>
      <c r="B10" s="36">
        <v>130.95407280619358</v>
      </c>
      <c r="C10" s="36">
        <v>6.1219999999999997E-2</v>
      </c>
      <c r="D10" s="36">
        <v>5.3207750000000003</v>
      </c>
    </row>
    <row r="11" spans="1:9" x14ac:dyDescent="0.15">
      <c r="A11" s="35" t="s">
        <v>309</v>
      </c>
      <c r="B11" s="36">
        <v>788.46911913370582</v>
      </c>
      <c r="C11" s="36">
        <v>3.0399530000000001</v>
      </c>
      <c r="D11" s="36">
        <v>15.713697</v>
      </c>
    </row>
    <row r="12" spans="1:9" x14ac:dyDescent="0.15">
      <c r="A12" s="35" t="s">
        <v>167</v>
      </c>
      <c r="B12" s="36">
        <v>3264.0073941871274</v>
      </c>
      <c r="C12" s="36">
        <v>30.688534000000001</v>
      </c>
      <c r="D12" s="36">
        <v>124.220353</v>
      </c>
    </row>
    <row r="13" spans="1:9" x14ac:dyDescent="0.15">
      <c r="A13" s="35" t="s">
        <v>229</v>
      </c>
      <c r="B13" s="36">
        <v>41.956439074082212</v>
      </c>
      <c r="C13" s="36">
        <v>0</v>
      </c>
      <c r="D13" s="36">
        <v>0</v>
      </c>
    </row>
    <row r="14" spans="1:9" x14ac:dyDescent="0.15">
      <c r="A14" s="35" t="s">
        <v>921</v>
      </c>
      <c r="B14" s="36">
        <v>9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f>+SUM(B4:B13)-B14</f>
        <v>34328.221419000009</v>
      </c>
      <c r="C15" s="42">
        <f>+SUM(C4:C13)-C14</f>
        <v>87.603341999999998</v>
      </c>
      <c r="D15" s="42">
        <f>+SUM(D4:D13)-D14</f>
        <v>1737.5243958999997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6"/>
  <sheetViews>
    <sheetView workbookViewId="0">
      <selection activeCell="K2" sqref="K2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931</v>
      </c>
      <c r="B1" s="20" t="s">
        <v>347</v>
      </c>
      <c r="E1" s="143">
        <v>43830</v>
      </c>
    </row>
    <row r="2" spans="1:11" x14ac:dyDescent="0.15">
      <c r="K2" s="137" t="s">
        <v>343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5190.0249723146944</v>
      </c>
      <c r="C4" s="36">
        <v>24.712225</v>
      </c>
    </row>
    <row r="5" spans="1:11" x14ac:dyDescent="0.15">
      <c r="A5" s="35" t="s">
        <v>231</v>
      </c>
      <c r="B5" s="36">
        <v>2399.0309885713723</v>
      </c>
      <c r="C5" s="36">
        <v>10.700913</v>
      </c>
    </row>
    <row r="6" spans="1:11" x14ac:dyDescent="0.15">
      <c r="A6" s="35" t="s">
        <v>232</v>
      </c>
      <c r="B6" s="36">
        <v>2127.4155070750121</v>
      </c>
      <c r="C6" s="36">
        <v>9.2476909999999997</v>
      </c>
    </row>
    <row r="7" spans="1:11" x14ac:dyDescent="0.15">
      <c r="A7" s="35" t="s">
        <v>233</v>
      </c>
      <c r="B7" s="36">
        <v>4479.2937905406516</v>
      </c>
      <c r="C7" s="36">
        <v>5.6901349999999997</v>
      </c>
    </row>
    <row r="8" spans="1:11" x14ac:dyDescent="0.15">
      <c r="A8" s="35" t="s">
        <v>234</v>
      </c>
      <c r="B8" s="36">
        <v>6656.4026261873523</v>
      </c>
      <c r="C8" s="36">
        <v>18.392306999999999</v>
      </c>
    </row>
    <row r="9" spans="1:11" x14ac:dyDescent="0.15">
      <c r="A9" s="35" t="s">
        <v>235</v>
      </c>
      <c r="B9" s="36">
        <v>5703.2989010383271</v>
      </c>
      <c r="C9" s="36">
        <v>15.595402</v>
      </c>
    </row>
    <row r="10" spans="1:11" x14ac:dyDescent="0.15">
      <c r="A10" s="35" t="s">
        <v>236</v>
      </c>
      <c r="B10" s="36">
        <v>2787.3147958564423</v>
      </c>
      <c r="C10" s="36">
        <v>3.1446689999999999</v>
      </c>
    </row>
    <row r="11" spans="1:11" x14ac:dyDescent="0.15">
      <c r="A11" s="35" t="s">
        <v>237</v>
      </c>
      <c r="B11" s="36">
        <v>1785.4409575262769</v>
      </c>
      <c r="C11" s="36">
        <v>0.12</v>
      </c>
    </row>
    <row r="12" spans="1:11" x14ac:dyDescent="0.15">
      <c r="A12" s="35" t="s">
        <v>238</v>
      </c>
      <c r="B12" s="36">
        <v>3167.0424401067571</v>
      </c>
      <c r="C12" s="36">
        <v>0</v>
      </c>
    </row>
    <row r="13" spans="1:11" x14ac:dyDescent="0.15">
      <c r="A13" s="35" t="s">
        <v>229</v>
      </c>
      <c r="B13" s="36">
        <v>41.956439311430067</v>
      </c>
      <c r="C13" s="36">
        <v>0</v>
      </c>
    </row>
    <row r="14" spans="1:11" x14ac:dyDescent="0.15">
      <c r="A14" s="35" t="s">
        <v>188</v>
      </c>
      <c r="B14" s="36">
        <v>34337.221418528316</v>
      </c>
      <c r="C14" s="36">
        <v>87.603341999999998</v>
      </c>
    </row>
    <row r="16" spans="1:11" x14ac:dyDescent="0.15">
      <c r="A16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CCyB1</vt:lpstr>
      <vt:lpstr>CC1</vt:lpstr>
      <vt:lpstr>CC2</vt:lpstr>
      <vt:lpstr>CCA</vt:lpstr>
      <vt:lpstr>A1</vt:lpstr>
      <vt:lpstr>A2</vt:lpstr>
      <vt:lpstr>A3</vt:lpstr>
      <vt:lpstr>A4</vt:lpstr>
      <vt:lpstr>A5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'CC1'!Print_Area</vt:lpstr>
      <vt:lpstr>CCA!Print_Area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2020-11-05T09:47:58Z</dcterms:modified>
</cp:coreProperties>
</file>