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Pilar 3\2025\Vedlegg\"/>
    </mc:Choice>
  </mc:AlternateContent>
  <xr:revisionPtr revIDLastSave="0" documentId="13_ncr:1_{56ED922A-ECFC-4A3A-919C-2C47C0F2568A}" xr6:coauthVersionLast="47" xr6:coauthVersionMax="47" xr10:uidLastSave="{00000000-0000-0000-0000-000000000000}"/>
  <bookViews>
    <workbookView xWindow="-120" yWindow="-120" windowWidth="29040" windowHeight="15720" tabRatio="695" activeTab="3" xr2:uid="{07246591-4280-4074-ADE9-FE0C3C5246B5}"/>
  </bookViews>
  <sheets>
    <sheet name="Front" sheetId="85" r:id="rId1"/>
    <sheet name="Table" sheetId="1" r:id="rId2"/>
    <sheet name="EU OV1" sheetId="2" r:id="rId3"/>
    <sheet name="EU KM1" sheetId="3" r:id="rId4"/>
    <sheet name="EU INS1" sheetId="4" r:id="rId5"/>
    <sheet name="EU LI1" sheetId="9" r:id="rId6"/>
    <sheet name="EU LI2" sheetId="10" r:id="rId7"/>
    <sheet name="EU LI3" sheetId="11" r:id="rId8"/>
    <sheet name="EU CC1" sheetId="15" r:id="rId9"/>
    <sheet name="EU CC2" sheetId="16" r:id="rId10"/>
    <sheet name="EU CCA" sheetId="84" r:id="rId11"/>
    <sheet name="EU CCyB1" sheetId="18" r:id="rId12"/>
    <sheet name="EU CCyB2" sheetId="82" r:id="rId13"/>
    <sheet name="EU LR1-LRSum" sheetId="19" r:id="rId14"/>
    <sheet name="EU LR2-LRCom" sheetId="20" r:id="rId15"/>
    <sheet name="EU LR3_LRSpl" sheetId="21" r:id="rId16"/>
    <sheet name="EU LIQ1" sheetId="24" r:id="rId17"/>
    <sheet name="EU LIQ2" sheetId="26" r:id="rId18"/>
    <sheet name="EU PV1" sheetId="88" state="hidden" r:id="rId19"/>
    <sheet name="EU CR1" sheetId="27" r:id="rId20"/>
    <sheet name="EU CR1-A" sheetId="30" r:id="rId21"/>
    <sheet name="EU CQ1" sheetId="33" r:id="rId22"/>
    <sheet name="EU CQ3" sheetId="35" r:id="rId23"/>
    <sheet name="EU CQ5" sheetId="37" r:id="rId24"/>
    <sheet name="EU CQ7" sheetId="40" r:id="rId25"/>
    <sheet name="EU CR3" sheetId="42" r:id="rId26"/>
    <sheet name="EU CR4" sheetId="44" r:id="rId27"/>
    <sheet name="EU CR5" sheetId="45" r:id="rId28"/>
    <sheet name="EU CCR1" sheetId="47" r:id="rId29"/>
    <sheet name="EU CCR2" sheetId="49" r:id="rId30"/>
    <sheet name="EU CCR3" sheetId="50" r:id="rId31"/>
    <sheet name="EU CCR5" sheetId="87" r:id="rId32"/>
    <sheet name="EU REM1" sheetId="65" r:id="rId33"/>
    <sheet name="EU REM2" sheetId="66" r:id="rId34"/>
    <sheet name="EU REM4" sheetId="67" state="hidden" r:id="rId35"/>
    <sheet name="EU REM5" sheetId="68" r:id="rId36"/>
    <sheet name="EU AE1" sheetId="69" r:id="rId37"/>
    <sheet name="EU AE2" sheetId="70" r:id="rId38"/>
    <sheet name="EU AE3" sheetId="71" r:id="rId39"/>
    <sheet name="EU IRRBB1" sheetId="77" r:id="rId40"/>
    <sheet name="EU KM2" sheetId="78" r:id="rId41"/>
    <sheet name="EU TLAC1" sheetId="79" r:id="rId42"/>
    <sheet name="EU TLAC3" sheetId="81" r:id="rId43"/>
    <sheet name="Back" sheetId="86" r:id="rId44"/>
  </sheets>
  <externalReferences>
    <externalReference r:id="rId45"/>
    <externalReference r:id="rId46"/>
    <externalReference r:id="rId47"/>
    <externalReference r:id="rId48"/>
  </externalReferences>
  <definedNames>
    <definedName name="_AMO_UniqueIdentifier" hidden="1">"'e2b719b9-5897-4b3d-bd66-92d2872a1267'"</definedName>
    <definedName name="_xlnm._FilterDatabase" localSheetId="1" hidden="1">Table!$C$4:$G$60</definedName>
    <definedName name="hx_c0100_r0285_c0010" localSheetId="10">'[1]EU CC1'!$I$46</definedName>
    <definedName name="hx_c0100_r0285_c0010">#REF!</definedName>
    <definedName name="hx_c0100_r0472_c0010" localSheetId="10">'[1]EU CC1'!$J$33</definedName>
    <definedName name="hx_c0100_r0472_c0010">#REF!</definedName>
    <definedName name="hx_c0100_r0513_c0010" localSheetId="10">'[1]EU CC1'!$J$46</definedName>
    <definedName name="hx_c0100_r0513_c0010">#REF!</definedName>
    <definedName name="hx_c0100_r0514_c0010" localSheetId="10">'[1]EU CC1'!$K$46</definedName>
    <definedName name="hx_c0100_r0514_c0010">#REF!</definedName>
    <definedName name="hx_c0100_r0520_c0010" localSheetId="10">'[1]EU CC1'!$F$46</definedName>
    <definedName name="hx_c0100_r0520_c0010">#REF!</definedName>
    <definedName name="hx_c0100_r0524_c0010" localSheetId="10">'[1]EU CC1'!$G$46</definedName>
    <definedName name="hx_c0100_r0524_c0010">#REF!</definedName>
    <definedName name="hx_c0100_r0529_c0010" localSheetId="10">'[1]EU CC1'!$H$46</definedName>
    <definedName name="hx_c0100_r0529_c0010">#REF!</definedName>
    <definedName name="hx_c0100_r0580_c0010" localSheetId="10">'[1]EU CC1'!$F$60</definedName>
    <definedName name="hx_c0100_r0580_c0010">#REF!</definedName>
    <definedName name="hx_c0100_r0622_c0010" localSheetId="10">'[1]EU CC1'!$G$60</definedName>
    <definedName name="hx_c0100_r0622_c0010">#REF!</definedName>
    <definedName name="hx_c0100_r0660_c0010" localSheetId="10">'[1]EU CC1'!$F$53</definedName>
    <definedName name="hx_c0100_r0660_c0010">#REF!</definedName>
    <definedName name="hx_c0100_r0670_c0010" localSheetId="10">'[1]EU CC1'!$F$56</definedName>
    <definedName name="hx_c0100_r0670_c0010">#REF!</definedName>
    <definedName name="hx_c0100_r0680_c0010" localSheetId="10">'[1]EU CC1'!$C$57</definedName>
    <definedName name="hx_c0100_r0680_c0010">#REF!</definedName>
    <definedName name="hx_c0100_r0730_c0010" localSheetId="10">'[1]EU CC1'!$F$66</definedName>
    <definedName name="hx_c0100_r0730_c0010">#REF!</definedName>
    <definedName name="hx_c0100_r0744_c0010" localSheetId="10">'[1]EU CC1'!$G$66</definedName>
    <definedName name="hx_c0100_r0744_c0010">#REF!</definedName>
    <definedName name="hx_c0100_r0748_c0010" localSheetId="10">'[1]EU CC1'!$H$66</definedName>
    <definedName name="hx_c0100_r0748_c0010">#REF!</definedName>
    <definedName name="hx_c0100_r0771_c0010" localSheetId="10">'[1]EU CC1'!$F$71</definedName>
    <definedName name="hx_c0100_r0771_c0010">#REF!</definedName>
    <definedName name="hx_c0100_r0791_c0010" localSheetId="10">'[1]EU CC1'!$G$71</definedName>
    <definedName name="hx_c0100_r0791_c0010">#REF!</definedName>
    <definedName name="hx_c0100_r0800_c0010" localSheetId="10">'[1]EU CC1'!$F$80</definedName>
    <definedName name="hx_c0100_r0800_c0010">#REF!</definedName>
    <definedName name="hx_c0100_r0842_c0010" localSheetId="10">'[1]EU CC1'!$G$80</definedName>
    <definedName name="hx_c0100_r0842_c0010">#REF!</definedName>
    <definedName name="hx_c0100_r0880_c0010" localSheetId="10">'[1]EU CC1'!$F$72</definedName>
    <definedName name="hx_c0100_r0880_c0010">#REF!</definedName>
    <definedName name="hx_c0100_r0890_c0010" localSheetId="10">'[1]EU CC1'!$C$75</definedName>
    <definedName name="hx_c0100_r0890_c0010">#REF!</definedName>
    <definedName name="hx_c0100_r0960_c0010" localSheetId="10">'[1]EU CC1'!$F$87</definedName>
    <definedName name="hx_c0100_r0960_c0010">#REF!</definedName>
    <definedName name="hx_c0100_r0974_c0010" localSheetId="10">'[1]EU CC1'!$G$87</definedName>
    <definedName name="hx_c0100_r0974_c0010">#REF!</definedName>
    <definedName name="hx_c0100_r0978_c0010" localSheetId="10">'[1]EU CC1'!$H$87</definedName>
    <definedName name="hx_c0100_r0978_c0010">#REF!</definedName>
    <definedName name="hx_c02.00_r010_c010" localSheetId="10">[1]KM1!$C$11</definedName>
    <definedName name="hx_c02.00_r010_c010">[2]KM1!$D$11</definedName>
    <definedName name="hx_c0200_r0010_c0010" localSheetId="10">'[3]EU CCyB2'!#REF!</definedName>
    <definedName name="hx_c0200_r0010_c0010" localSheetId="31">'[4]EU CCyB2'!#REF!</definedName>
    <definedName name="hx_c0200_r0010_c0010">'EU CCyB2'!#REF!</definedName>
    <definedName name="hx_c0200_r060_c010" localSheetId="10">'[1]EU OV1'!$G$7</definedName>
    <definedName name="hx_c0200_r060_c010">#REF!</definedName>
    <definedName name="hx_c0200_r600_c010" localSheetId="10">'[1]EU OV1'!$C$35</definedName>
    <definedName name="hx_c0200_r600_c010">#REF!</definedName>
    <definedName name="hx_c03.00_r010_c010" localSheetId="10">[1]KM1!$C$13</definedName>
    <definedName name="hx_c03.00_r010_c010">[2]KM1!$D$13</definedName>
    <definedName name="hx_c0300_r0130_c0010" localSheetId="10">[1]KM1!$C$20</definedName>
    <definedName name="hx_c0300_r0130_c0010">[2]KM1!$D$20</definedName>
    <definedName name="hx_c0300_r0140_c0010" localSheetId="10">'[1]EU CC1'!$F$101</definedName>
    <definedName name="hx_c0300_r0140_c0010">#REF!</definedName>
    <definedName name="hx_c0300_r0150_c0010" localSheetId="10">[1]KM1!$G$19</definedName>
    <definedName name="hx_c0300_r0150_c0010">[2]KM1!$L$19</definedName>
    <definedName name="hx_c0400_r0750_c0010" localSheetId="10">'[1]EU CC1'!$F$97</definedName>
    <definedName name="hx_c0400_r0750_c0010">#REF!</definedName>
    <definedName name="hx_c0400_r0760_c0010" localSheetId="10">'[1]EU CC1'!$G$97</definedName>
    <definedName name="hx_c0400_r0760_c0010">#REF!</definedName>
    <definedName name="hx_c0400_r0770_c0010" localSheetId="10">'[3]EU CCyB2'!#REF!</definedName>
    <definedName name="hx_c0400_r0770_c0010" localSheetId="31">'[4]EU CCyB2'!#REF!</definedName>
    <definedName name="hx_c0400_r0770_c0010">'EU CCyB2'!#REF!</definedName>
    <definedName name="hx_c0400_r0780_c0010" localSheetId="10">'[1]EU CC1'!$F$99</definedName>
    <definedName name="hx_c0400_r0780_c0010">#REF!</definedName>
    <definedName name="hx_c0501_r0061_c0020" localSheetId="10">'[1]EU CC1'!$C$54</definedName>
    <definedName name="hx_c0501_r0061_c0020">#REF!</definedName>
    <definedName name="hx_c0501_r0061_c0030" localSheetId="10">'[1]EU CC1'!$C$73</definedName>
    <definedName name="hx_c0501_r0061_c0030">#REF!</definedName>
    <definedName name="hx_c0501_r0062_c0020" localSheetId="10">'[1]EU CC1'!$C$55</definedName>
    <definedName name="hx_c0501_r0062_c0020">#REF!</definedName>
    <definedName name="hx_c0501_r0062_c0030" localSheetId="10">'[1]EU CC1'!$C$74</definedName>
    <definedName name="hx_c0501_r0062_c0030">#REF!</definedName>
    <definedName name="hx_c0700a_s001_r080_c040" localSheetId="10">'[1]EU LI2'!$C$10</definedName>
    <definedName name="hx_c0700a_s001_r080_c040">#REF!</definedName>
    <definedName name="hx_c0700a_s001_r080_c200" localSheetId="10">'[1]EU LI2'!$I$10</definedName>
    <definedName name="hx_c0700a_s001_r080_c200">#REF!</definedName>
    <definedName name="hx_c0700a_s001_r110_c200" localSheetId="10">'[1]EU LI2'!$I$12</definedName>
    <definedName name="hx_c0700a_s001_r110_c200">#REF!</definedName>
    <definedName name="hx_c0700a_s001_r110_c220" localSheetId="10">'[1]EU OV1'!$C$14</definedName>
    <definedName name="hx_c0700a_s001_r110_c220">#REF!</definedName>
    <definedName name="hx_c0700a_s001_r250_c220" localSheetId="10">'[1]EU OV1'!$C$38</definedName>
    <definedName name="hx_c0700a_s001_r250_c220">#REF!</definedName>
    <definedName name="hx_c0700a_s002_r070_c220" localSheetId="10">'[1]EU CR4'!$J$7</definedName>
    <definedName name="hx_c0700a_s002_r070_c220">#REF!</definedName>
    <definedName name="hx_c0700a_s002_r080_c220" localSheetId="10">'[1]EU CR4'!$K$7</definedName>
    <definedName name="hx_c0700a_s002_r080_c220">#REF!</definedName>
    <definedName name="hx_c0700a_s003_r070_c220" localSheetId="10">'[1]EU CR4'!$J$8</definedName>
    <definedName name="hx_c0700a_s003_r070_c220">#REF!</definedName>
    <definedName name="hx_c0700a_s003_r080_c220" localSheetId="10">'[1]EU CR4'!$K$8</definedName>
    <definedName name="hx_c0700a_s003_r080_c220">#REF!</definedName>
    <definedName name="hx_c0700a_s004_r070_c220" localSheetId="10">'[1]EU CR4'!$J$9</definedName>
    <definedName name="hx_c0700a_s004_r070_c220">#REF!</definedName>
    <definedName name="hx_c0700a_s004_r080_c220" localSheetId="10">'[1]EU CR4'!$K$9</definedName>
    <definedName name="hx_c0700a_s004_r080_c220">#REF!</definedName>
    <definedName name="hx_c0700a_s005_r070_c220" localSheetId="10">'[1]EU CR4'!$J$10</definedName>
    <definedName name="hx_c0700a_s005_r070_c220">#REF!</definedName>
    <definedName name="hx_c0700a_s005_r080_c220" localSheetId="10">'[1]EU CR4'!$K$10</definedName>
    <definedName name="hx_c0700a_s005_r080_c220">#REF!</definedName>
    <definedName name="hx_c0700a_s006_r070_c220" localSheetId="10">'[1]EU CR4'!$J$11</definedName>
    <definedName name="hx_c0700a_s006_r070_c220">#REF!</definedName>
    <definedName name="hx_c0700a_s006_r080_c220" localSheetId="10">'[1]EU CR4'!$K$11</definedName>
    <definedName name="hx_c0700a_s006_r080_c220">#REF!</definedName>
    <definedName name="hx_c0700a_s007_r070_c220" localSheetId="10">'[1]EU CR4'!$J$12</definedName>
    <definedName name="hx_c0700a_s007_r070_c220">#REF!</definedName>
    <definedName name="hx_c0700a_s007_r080_c220" localSheetId="10">'[1]EU CR4'!$K$12</definedName>
    <definedName name="hx_c0700a_s007_r080_c220">#REF!</definedName>
    <definedName name="hx_c0700a_s008_r070_c220" localSheetId="10">'[1]EU CR4'!$J$13</definedName>
    <definedName name="hx_c0700a_s008_r070_c220">#REF!</definedName>
    <definedName name="hx_c0700a_s008_r080_c220" localSheetId="10">'[1]EU CR4'!$K$13</definedName>
    <definedName name="hx_c0700a_s008_r080_c220">#REF!</definedName>
    <definedName name="hx_c0700a_s009_r070_c220" localSheetId="10">'[1]EU CR4'!$J$14</definedName>
    <definedName name="hx_c0700a_s009_r070_c220">#REF!</definedName>
    <definedName name="hx_c0700a_s009_r080_c220" localSheetId="10">'[1]EU CR4'!$K$14</definedName>
    <definedName name="hx_c0700a_s009_r080_c220">#REF!</definedName>
    <definedName name="hx_c0700a_s010_r070_c220" localSheetId="10">'[1]EU CR4'!$J$15</definedName>
    <definedName name="hx_c0700a_s010_r070_c220">#REF!</definedName>
    <definedName name="hx_c0700a_s010_r080_c220" localSheetId="10">'[1]EU CR4'!$K$15</definedName>
    <definedName name="hx_c0700a_s010_r080_c220">#REF!</definedName>
    <definedName name="hx_c0700a_s011_r070_c040" localSheetId="10">'[1]EU CR4'!$C$16</definedName>
    <definedName name="hx_c0700a_s011_r070_c040">#REF!</definedName>
    <definedName name="hx_c0700a_s011_r070_c220" localSheetId="10">'[1]EU CR4'!$J$16</definedName>
    <definedName name="hx_c0700a_s011_r070_c220">#REF!</definedName>
    <definedName name="hx_c0700a_s011_r080_c220" localSheetId="10">'[1]EU CR4'!$K$16</definedName>
    <definedName name="hx_c0700a_s011_r080_c220">#REF!</definedName>
    <definedName name="hx_c0700a_s012_r070_c220" localSheetId="10">'[1]EU CR4'!$J$17</definedName>
    <definedName name="hx_c0700a_s012_r070_c220">#REF!</definedName>
    <definedName name="hx_c0700a_s012_r080_c220" localSheetId="10">'[1]EU CR4'!$K$17</definedName>
    <definedName name="hx_c0700a_s012_r080_c220">#REF!</definedName>
    <definedName name="hx_c0700a_s013_r070_c040" localSheetId="10">'[1]EU CR4'!$C$18</definedName>
    <definedName name="hx_c0700a_s013_r070_c040">#REF!</definedName>
    <definedName name="hx_c0700a_s013_r070_c220" localSheetId="10">'[1]EU CR4'!$J$18</definedName>
    <definedName name="hx_c0700a_s013_r070_c220">#REF!</definedName>
    <definedName name="hx_c0700a_s013_r080_c220" localSheetId="10">'[1]EU CR4'!$K$18</definedName>
    <definedName name="hx_c0700a_s013_r080_c220">#REF!</definedName>
    <definedName name="hx_c0700a_s014_r070_c220" localSheetId="10">'[1]EU CR4'!$J$19</definedName>
    <definedName name="hx_c0700a_s014_r070_c220">#REF!</definedName>
    <definedName name="hx_c0700a_s014_r080_c220" localSheetId="10">'[1]EU CR4'!$K$19</definedName>
    <definedName name="hx_c0700a_s014_r080_c220">#REF!</definedName>
    <definedName name="hx_c0700a_s015_r070_c220" localSheetId="10">'[1]EU CR4'!$J$20</definedName>
    <definedName name="hx_c0700a_s015_r070_c220">#REF!</definedName>
    <definedName name="hx_c0700a_s015_r080_c220" localSheetId="10">'[1]EU CR4'!$K$20</definedName>
    <definedName name="hx_c0700a_s015_r080_c220">#REF!</definedName>
    <definedName name="hx_c0700a_s016_r070_c220" localSheetId="10">'[1]EU CR4'!$J$21</definedName>
    <definedName name="hx_c0700a_s016_r070_c220">#REF!</definedName>
    <definedName name="hx_c0700a_s016_r080_c220" localSheetId="10">'[1]EU CR4'!$K$21</definedName>
    <definedName name="hx_c0700a_s016_r080_c220">#REF!</definedName>
    <definedName name="hx_c0700a_s017_r070_c220" localSheetId="10">'[1]EU CR4'!$J$22</definedName>
    <definedName name="hx_c0700a_s017_r070_c220">#REF!</definedName>
    <definedName name="hx_c0700a_s017_r080_c220" localSheetId="10">'[1]EU CR4'!$K$22</definedName>
    <definedName name="hx_c0700a_s017_r080_c220">#REF!</definedName>
    <definedName name="hx_c4700_r0061_c0010" localSheetId="10">'[1]EU LR1-LRSum'!$E$12</definedName>
    <definedName name="hx_c4700_r0061_c0010">#REF!</definedName>
    <definedName name="hx_c4700_r0091_c0010" localSheetId="10">'[1]EU LR1-LRSum'!$F$12</definedName>
    <definedName name="hx_c4700_r0091_c0010">#REF!</definedName>
    <definedName name="hx_c4700_r0150_c0010" localSheetId="10">'[1]EU LR1-LRSum'!$E$14</definedName>
    <definedName name="hx_c4700_r0150_c0010">#REF!</definedName>
    <definedName name="hx_c4700_r0160_c0010" localSheetId="10">'[1]EU LR1-LRSum'!$F$14</definedName>
    <definedName name="hx_c4700_r0160_c0010">#REF!</definedName>
    <definedName name="hx_c4700_r0170_c0010" localSheetId="10">'[1]EU LR1-LRSum'!$G$14</definedName>
    <definedName name="hx_c4700_r0170_c0010">#REF!</definedName>
    <definedName name="hx_c4700_r0180_c0010" localSheetId="10">'[1]EU LR1-LRSum'!$H$14</definedName>
    <definedName name="hx_c4700_r0180_c0010">#REF!</definedName>
    <definedName name="hx_c4700_r0186_c0010" localSheetId="10">'[1]EU LR1-LRSum'!$E$10</definedName>
    <definedName name="hx_c4700_r0186_c0010">#REF!</definedName>
    <definedName name="hx_c4700_r0187_c0010" localSheetId="10">'[1]EU LR1-LRSum'!$F$10</definedName>
    <definedName name="hx_c4700_r0187_c0010">#REF!</definedName>
    <definedName name="hx_c4700_r0191_c0010" localSheetId="10">'[1]EU LR2-LRCom'!$C$12</definedName>
    <definedName name="hx_c4700_r0191_c0010">#REF!</definedName>
    <definedName name="hx_c4700_r0194_c0010" localSheetId="10">'[1]EU LR1-LRSum'!$E$11</definedName>
    <definedName name="hx_c4700_r0194_c0010">#REF!</definedName>
    <definedName name="hx_c4700_r0196_c0010" localSheetId="10">'[1]EU LR1-LRSum'!$F$11</definedName>
    <definedName name="hx_c4700_r0196_c0010">#REF!</definedName>
    <definedName name="hx_c4700_r0197_c0010" localSheetId="10">'[1]EU LR1-LRSum'!$G$11</definedName>
    <definedName name="hx_c4700_r0197_c0010">#REF!</definedName>
    <definedName name="hx_c4700_r0198_c0010" localSheetId="10">'[1]EU LR1-LRSum'!$H$11</definedName>
    <definedName name="hx_c4700_r0198_c0010">#REF!</definedName>
    <definedName name="hx_c4700_r0200_c0010" localSheetId="10">'[1]EU LR2-LRCom'!$C$9</definedName>
    <definedName name="hx_c4700_r0200_c0010">#REF!</definedName>
    <definedName name="hx_c4700_r0210_c0010" localSheetId="10">'[1]EU LR2-LRCom'!$C$10</definedName>
    <definedName name="hx_c4700_r0210_c0010">#REF!</definedName>
    <definedName name="hx_c4700_r0230_c0010" localSheetId="10">'[1]EU LR2-LRCom'!$C$11</definedName>
    <definedName name="hx_c4700_r0230_c0010">#REF!</definedName>
    <definedName name="hx_c4700_r0310_c0010" localSheetId="10">'[1]EU LR2-LRCom'!$C$53</definedName>
    <definedName name="hx_c4700_r0310_c0010">#REF!</definedName>
    <definedName name="hx_c4700_r300_c010" localSheetId="10">'[1]EU LR1-LRSum'!$C$19</definedName>
    <definedName name="hx_c4700_r300_c010">#REF!</definedName>
    <definedName name="hx_c7400a_r0010_c0140" localSheetId="10">[1]KM1!$G$44</definedName>
    <definedName name="hx_c7400a_r0010_c0140">[2]KM1!$L$44</definedName>
    <definedName name="hx_c7400a_r0010_c0150" localSheetId="10">[1]KM1!$H$44</definedName>
    <definedName name="hx_c7400a_r0010_c0150">[2]KM1!$M$44</definedName>
    <definedName name="hx_c7400a_r0010_c0160" localSheetId="10">[1]KM1!$I$44</definedName>
    <definedName name="hx_c7400a_r0010_c0160">[2]KM1!$N$44</definedName>
    <definedName name="_xlnm.Print_Area" localSheetId="43">Back!$A$1:$P$43</definedName>
    <definedName name="_xlnm.Print_Area" localSheetId="36">'EU AE1'!$A$1:$K$16</definedName>
    <definedName name="_xlnm.Print_Area" localSheetId="37">'EU AE2'!$A$1:$G$22</definedName>
    <definedName name="_xlnm.Print_Area" localSheetId="9">'EU CC2'!$A$1:$E$48</definedName>
    <definedName name="_xlnm.Print_Area" localSheetId="28">'EU CCR1'!$A$1:$K$34</definedName>
    <definedName name="_xlnm.Print_Area" localSheetId="29">'EU CCR2'!$A$1:$E$19</definedName>
    <definedName name="_xlnm.Print_Area" localSheetId="30">'EU CCR3'!$A$1:$O$36</definedName>
    <definedName name="_xlnm.Print_Area" localSheetId="31">'EU CCR5'!$A$1:$K$22</definedName>
    <definedName name="_xlnm.Print_Area" localSheetId="11">'EU CCyB1'!$A$1:$G$11</definedName>
    <definedName name="_xlnm.Print_Area" localSheetId="12">'EU CCyB2'!$A$1:$D$8</definedName>
    <definedName name="_xlnm.Print_Area" localSheetId="21">'EU CQ1'!$A$1:$K$38</definedName>
    <definedName name="_xlnm.Print_Area" localSheetId="22">'EU CQ3'!$A$1:$O$66</definedName>
    <definedName name="_xlnm.Print_Area" localSheetId="23">'EU CQ5'!$A$1:$I$58</definedName>
    <definedName name="_xlnm.Print_Area" localSheetId="24">'EU CQ7'!$A$1:$F$32</definedName>
    <definedName name="_xlnm.Print_Area" localSheetId="19">'EU CR1'!$A$1:$R$62</definedName>
    <definedName name="_xlnm.Print_Area" localSheetId="20">'EU CR1-A'!$A$1:$I$20</definedName>
    <definedName name="_xlnm.Print_Area" localSheetId="26">'EU CR4'!$A$1:$I$48</definedName>
    <definedName name="_xlnm.Print_Area" localSheetId="27">'EU CR5'!$A$1:$T$48</definedName>
    <definedName name="_xlnm.Print_Area" localSheetId="39">'EU IRRBB1'!$A$1:$G$13</definedName>
    <definedName name="_xlnm.Print_Area" localSheetId="3">'EU KM1'!$A$1:$H$52</definedName>
    <definedName name="_xlnm.Print_Area" localSheetId="40">'EU KM2'!$B$2:$F$24</definedName>
    <definedName name="_xlnm.Print_Area" localSheetId="6">'EU LI2'!$A$1:$H$19</definedName>
    <definedName name="_xlnm.Print_Area" localSheetId="7">'EU LI3'!$A$1:$I$12</definedName>
    <definedName name="_xlnm.Print_Area" localSheetId="16">'EU LIQ1'!$A$1:$K$45</definedName>
    <definedName name="_xlnm.Print_Area" localSheetId="17">'EU LIQ2'!$A$1:$H$88</definedName>
    <definedName name="_xlnm.Print_Area" localSheetId="13">'EU LR1-LRSum'!$A$1:$D$22</definedName>
    <definedName name="_xlnm.Print_Area" localSheetId="14">'EU LR2-LRCom'!$A$1:$E$73</definedName>
    <definedName name="_xlnm.Print_Area" localSheetId="15">'EU LR3_LRSpl'!$A$1:$D$19</definedName>
    <definedName name="_xlnm.Print_Area" localSheetId="2">'EU OV1'!$A$1:$F$44</definedName>
    <definedName name="_xlnm.Print_Area" localSheetId="18">'EU PV1'!$B$1:$M$20</definedName>
    <definedName name="_xlnm.Print_Area" localSheetId="32">'EU REM1'!$A$1:$I$29</definedName>
    <definedName name="_xlnm.Print_Area" localSheetId="33">'EU REM2'!$A$1:$H$20</definedName>
    <definedName name="_xlnm.Print_Area" localSheetId="34">'EU REM4'!$A$1:$D$17</definedName>
    <definedName name="_xlnm.Print_Area" localSheetId="35">'EU REM5'!$A$1:$M$14</definedName>
    <definedName name="_xlnm.Print_Area" localSheetId="41">'EU TLAC1'!$A$1:$D$51</definedName>
    <definedName name="_xlnm.Print_Area" localSheetId="42">'EU TLAC3'!$A$1:$K$17</definedName>
    <definedName name="_xlnm.Print_Area" localSheetId="0">Front!$A$1:$P$43</definedName>
    <definedName name="_xlnm.Print_Area" localSheetId="1">Table!$A$1:$G$78</definedName>
    <definedName name="_xlnm.Print_Titles" localSheetId="1">Table!$4:$4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3" l="1"/>
  <c r="D7" i="78" l="1"/>
  <c r="B43" i="16" l="1"/>
  <c r="B44" i="16"/>
  <c r="B45" i="16"/>
  <c r="B46" i="16" s="1"/>
  <c r="B47" i="16" s="1"/>
  <c r="E7" i="78" l="1"/>
  <c r="F7" i="78" s="1"/>
  <c r="B25" i="9" l="1"/>
  <c r="B26" i="9" s="1"/>
  <c r="B61" i="9"/>
  <c r="B62" i="9" s="1"/>
  <c r="B63" i="9" s="1"/>
  <c r="B64" i="9" s="1"/>
  <c r="B65" i="9" s="1"/>
  <c r="B66" i="9" s="1"/>
  <c r="B67" i="9" s="1"/>
  <c r="B46" i="9"/>
  <c r="B47" i="9" s="1"/>
  <c r="B48" i="9" l="1"/>
  <c r="B49" i="9" s="1"/>
  <c r="B50" i="9" s="1"/>
  <c r="B51" i="9" s="1"/>
  <c r="B52" i="9" s="1"/>
  <c r="B53" i="9" s="1"/>
  <c r="B54" i="9" s="1"/>
  <c r="B55" i="9" s="1"/>
  <c r="G17" i="1"/>
  <c r="D4" i="84" s="1"/>
  <c r="D4" i="45"/>
  <c r="D28" i="45" s="1"/>
  <c r="G11" i="1" l="1"/>
  <c r="G22" i="1"/>
  <c r="B4" i="11"/>
  <c r="D4" i="47"/>
  <c r="D21" i="47" s="1"/>
  <c r="D4" i="49"/>
  <c r="D4" i="50"/>
  <c r="D22" i="50" s="1"/>
  <c r="E4" i="66"/>
  <c r="D4" i="68"/>
  <c r="D4" i="67"/>
  <c r="F4" i="65"/>
  <c r="G66" i="1" l="1"/>
  <c r="G65" i="1"/>
  <c r="G62" i="1"/>
  <c r="G60" i="1"/>
  <c r="G59" i="1"/>
  <c r="G58" i="1"/>
  <c r="G56" i="1"/>
  <c r="G55" i="1"/>
  <c r="G54" i="1"/>
  <c r="G52" i="1"/>
  <c r="G51" i="1"/>
  <c r="G50" i="1"/>
  <c r="G49" i="1"/>
  <c r="G48" i="1"/>
  <c r="G46" i="1"/>
  <c r="G45" i="1"/>
  <c r="G44" i="1"/>
  <c r="D4" i="87" s="1"/>
  <c r="G43" i="1"/>
  <c r="G42" i="1"/>
  <c r="G41" i="1"/>
  <c r="G39" i="1"/>
  <c r="G38" i="1"/>
  <c r="G36" i="1"/>
  <c r="G34" i="1"/>
  <c r="G33" i="1"/>
  <c r="G32" i="1"/>
  <c r="G31" i="1"/>
  <c r="G30" i="1"/>
  <c r="G29" i="1"/>
  <c r="G27" i="1"/>
  <c r="G26" i="1"/>
  <c r="G24" i="1"/>
  <c r="G23" i="1"/>
  <c r="G20" i="1"/>
  <c r="G19" i="1"/>
  <c r="G16" i="1"/>
  <c r="G13" i="1"/>
  <c r="G15" i="1"/>
  <c r="G12" i="1"/>
  <c r="G9" i="1"/>
  <c r="E7" i="3"/>
  <c r="F7" i="3" s="1"/>
  <c r="G7" i="3" s="1"/>
  <c r="H7" i="3" s="1"/>
  <c r="D4" i="81" l="1"/>
  <c r="D4" i="79"/>
  <c r="D4" i="26" l="1"/>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28" i="44" s="1"/>
  <c r="D4" i="9"/>
  <c r="D38" i="9"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 r="B27" i="9"/>
  <c r="B28" i="9" s="1"/>
  <c r="B29" i="9" s="1"/>
  <c r="B30" i="9" s="1"/>
  <c r="B31" i="9" s="1"/>
  <c r="B32" i="9" s="1"/>
  <c r="B33" i="9" s="1"/>
  <c r="B12" i="9" l="1"/>
  <c r="B13" i="9" s="1"/>
  <c r="B14" i="9" s="1"/>
  <c r="B15" i="9" l="1"/>
  <c r="B16" i="9" s="1"/>
  <c r="B17" i="9" s="1"/>
  <c r="B18" i="9" s="1"/>
  <c r="B19" i="9" s="1"/>
  <c r="B20" i="9" s="1"/>
  <c r="B21" i="9" s="1"/>
</calcChain>
</file>

<file path=xl/sharedStrings.xml><?xml version="1.0" encoding="utf-8"?>
<sst xmlns="http://schemas.openxmlformats.org/spreadsheetml/2006/main" count="4623" uniqueCount="1384">
  <si>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</si>
  <si>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</si>
  <si>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</si>
  <si>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</si>
  <si>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</si>
  <si>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</si>
  <si>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</si>
  <si>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</si>
  <si>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</si>
  <si>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</si>
  <si>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</si>
  <si>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</si>
  <si>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</si>
  <si>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</si>
  <si>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</si>
  <si>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</si>
  <si>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</si>
  <si>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</si>
  <si>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</si>
  <si>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</si>
  <si>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</si>
  <si>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</si>
  <si>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</si>
  <si>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</si>
  <si>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</si>
  <si>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</si>
  <si>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</si>
  <si>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</si>
  <si>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</si>
  <si>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</si>
  <si>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</si>
  <si>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</si>
  <si>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</si>
  <si>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</si>
  <si>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</si>
  <si>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</si>
  <si>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</si>
  <si>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</si>
  <si>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</si>
  <si>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</si>
  <si>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</si>
  <si>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</si>
  <si>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</si>
  <si>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</si>
  <si>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</si>
  <si>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</si>
  <si>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</si>
  <si>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</si>
  <si>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</si>
  <si>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</si>
  <si>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</si>
  <si>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</si>
  <si>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</si>
  <si>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</si>
  <si>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</si>
  <si>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</si>
  <si>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</si>
  <si>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</si>
  <si>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</si>
  <si>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</si>
  <si>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</si>
  <si>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</si>
  <si>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</si>
  <si>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</si>
  <si>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</si>
  <si>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</si>
  <si>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</si>
  <si>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</si>
  <si>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</si>
  <si>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</si>
  <si>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</si>
  <si>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</si>
  <si>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</si>
  <si>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</si>
  <si>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</si>
  <si>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</si>
  <si>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</si>
  <si>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</si>
  <si>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</si>
  <si>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</si>
  <si>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</si>
  <si>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</si>
  <si>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</si>
  <si>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</si>
  <si>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</si>
  <si>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</si>
  <si>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</si>
  <si>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</si>
  <si>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</si>
  <si>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</si>
  <si>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</si>
  <si>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</si>
  <si>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</si>
  <si>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</si>
  <si>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</si>
  <si>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</si>
  <si>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</si>
  <si>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</si>
  <si>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</si>
  <si>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</si>
  <si>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</si>
  <si>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</si>
  <si>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</si>
  <si>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</si>
  <si>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</si>
  <si>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</si>
  <si>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</si>
  <si>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</si>
  <si>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</si>
  <si>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</si>
  <si>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</si>
  <si>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</si>
  <si>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</si>
  <si>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</si>
  <si>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</si>
  <si>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</si>
  <si>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</si>
  <si>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</si>
  <si>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</si>
  <si>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</si>
  <si>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</si>
  <si>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</si>
  <si>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Credit institution</t>
  </si>
  <si>
    <t>Sparebanken Øst</t>
  </si>
  <si>
    <t>Sparebanken Øst Boligkreditt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</si>
  <si>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</si>
  <si>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</si>
  <si>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</si>
  <si>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</si>
  <si>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</si>
  <si>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</si>
  <si>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</si>
  <si>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</si>
  <si>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</si>
  <si>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</si>
  <si>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</si>
  <si>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</si>
  <si>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</si>
  <si>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</si>
  <si>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</si>
  <si>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</si>
  <si>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</si>
  <si>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</si>
  <si>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</si>
  <si>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</si>
  <si>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</si>
  <si>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</si>
  <si>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</si>
  <si>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</si>
  <si>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</si>
  <si>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</si>
  <si>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</si>
  <si>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</si>
  <si>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</si>
  <si>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</si>
  <si>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</si>
  <si>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</si>
  <si>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</si>
  <si>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</si>
  <si>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</si>
  <si>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</si>
  <si>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</si>
  <si>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</si>
  <si>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</si>
  <si>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</si>
  <si>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</si>
  <si>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</si>
  <si>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</si>
  <si>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</si>
  <si>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</si>
  <si>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</si>
  <si>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</si>
  <si>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</si>
  <si>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</si>
  <si>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</si>
  <si>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</si>
  <si>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</si>
  <si>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</si>
  <si>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</si>
  <si>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</si>
  <si>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</si>
  <si>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</si>
  <si>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</si>
  <si>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</si>
  <si>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</si>
  <si>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</si>
  <si>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</si>
  <si>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</si>
  <si>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</si>
  <si>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</si>
  <si>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</si>
  <si>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</si>
  <si>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</si>
  <si>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</si>
  <si>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</si>
  <si>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</si>
  <si>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</si>
  <si>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</si>
  <si>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</si>
  <si>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</si>
  <si>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</si>
  <si>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</si>
  <si>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</si>
  <si>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</si>
  <si>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</si>
  <si>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</si>
  <si>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</si>
  <si>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</si>
  <si>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</si>
  <si>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</si>
  <si>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</si>
  <si>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</si>
  <si>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</si>
  <si>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</si>
  <si>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</si>
  <si>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</si>
  <si>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</si>
  <si>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</si>
  <si>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</si>
  <si>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</si>
  <si>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</si>
  <si>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</si>
  <si>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</si>
  <si>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</si>
  <si>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</si>
  <si>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</si>
  <si>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</si>
  <si>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</si>
  <si>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</si>
  <si>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</si>
  <si>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</si>
  <si>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</si>
  <si>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</si>
  <si>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</si>
  <si>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</si>
  <si>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</si>
  <si>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</si>
  <si>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</si>
  <si>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</si>
  <si>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</si>
  <si>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</si>
  <si>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</si>
  <si>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</si>
  <si>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</si>
  <si>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</si>
  <si>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</si>
  <si>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</si>
  <si>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</si>
  <si>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</si>
  <si>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</si>
  <si>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</si>
  <si>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</si>
  <si>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</si>
  <si>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</si>
  <si>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</si>
  <si>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</si>
  <si>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</si>
  <si>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</si>
  <si>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</si>
  <si>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</si>
  <si>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</si>
  <si>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</si>
  <si>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</si>
  <si>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</si>
  <si>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</si>
  <si>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</si>
  <si>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</si>
  <si>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</si>
  <si>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</si>
  <si>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</si>
  <si>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</si>
  <si>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</si>
  <si>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</si>
  <si>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</si>
  <si>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</si>
  <si>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</si>
  <si>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</si>
  <si>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</si>
  <si>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</si>
  <si>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</si>
  <si>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</si>
  <si>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</si>
  <si>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</si>
  <si>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</si>
  <si>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</si>
  <si>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</si>
  <si>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</si>
  <si>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</si>
  <si>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</si>
  <si>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</si>
  <si>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</si>
  <si>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</si>
  <si>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</si>
  <si>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</si>
  <si>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</si>
  <si>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</si>
  <si>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</si>
  <si>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</si>
  <si>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</si>
  <si>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</si>
  <si>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</si>
  <si>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</si>
  <si>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</si>
  <si>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</si>
  <si>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</si>
  <si>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</si>
  <si>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</si>
  <si>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</si>
  <si>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</si>
  <si>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</si>
  <si>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</si>
  <si>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</si>
  <si>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</si>
  <si>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</si>
  <si>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</si>
  <si>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</si>
  <si>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</si>
  <si>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</si>
  <si>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</si>
  <si>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</si>
  <si>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</si>
  <si>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</si>
  <si>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</si>
  <si>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</si>
  <si>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</si>
  <si>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</si>
  <si>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</si>
  <si>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</si>
  <si>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</si>
  <si>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</si>
  <si>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</si>
  <si>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</si>
  <si>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</si>
  <si>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</si>
  <si>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</si>
  <si>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</si>
  <si>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</si>
  <si>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</si>
  <si>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</si>
  <si>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</si>
  <si>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</si>
  <si>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</si>
  <si>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</si>
  <si>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</si>
  <si>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</si>
  <si>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</si>
  <si>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</si>
  <si>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</si>
  <si>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</si>
  <si>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</si>
  <si>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</si>
  <si>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</si>
  <si>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</si>
  <si>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</si>
  <si>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</si>
  <si>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</si>
  <si>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</si>
  <si>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</si>
  <si>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</si>
  <si>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</si>
  <si>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</si>
  <si>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</si>
  <si>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</si>
  <si>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</si>
  <si>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</si>
  <si>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</si>
  <si>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</si>
  <si>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</si>
  <si>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</si>
  <si>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</si>
  <si>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</si>
  <si>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</si>
  <si>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</si>
  <si>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</si>
  <si>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</si>
  <si>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</si>
  <si>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</si>
  <si>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</si>
  <si>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</si>
  <si>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</si>
  <si>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</si>
  <si>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</si>
  <si>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</si>
  <si>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</si>
  <si>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</si>
  <si>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</si>
  <si>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</si>
  <si>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</si>
  <si>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</si>
  <si>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</si>
  <si>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</si>
  <si>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</si>
  <si>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</si>
  <si>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</si>
  <si>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</si>
  <si>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</si>
  <si>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</si>
  <si>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</si>
  <si>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</si>
  <si>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</si>
  <si>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</si>
  <si>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</si>
  <si>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</si>
  <si>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</si>
  <si>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</si>
  <si>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</si>
  <si>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</si>
  <si>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</si>
  <si>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</si>
  <si>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</si>
  <si>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</si>
  <si>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</si>
  <si>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</si>
  <si>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</si>
  <si>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</si>
  <si>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</si>
  <si>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</si>
  <si>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</si>
  <si>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</si>
  <si>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</si>
  <si>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</si>
  <si>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</si>
  <si>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</si>
  <si>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</si>
  <si>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</si>
  <si>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</si>
  <si>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</si>
  <si>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</si>
  <si>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</si>
  <si>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</si>
  <si>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</si>
  <si>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</si>
  <si>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</si>
  <si>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</si>
  <si>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</si>
  <si>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</si>
  <si>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</si>
  <si>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</si>
  <si>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</si>
  <si>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</si>
  <si>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</si>
  <si>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</si>
  <si>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</si>
  <si>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</si>
  <si>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</si>
  <si>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</si>
  <si>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</si>
  <si>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</si>
  <si>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</si>
  <si>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</si>
  <si>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</si>
  <si>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</si>
  <si>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</si>
  <si>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</si>
  <si>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</si>
  <si>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</si>
  <si>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</si>
  <si>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</si>
  <si>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</si>
  <si>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</si>
  <si>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</si>
  <si>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</si>
  <si>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</si>
  <si>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</si>
  <si>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</si>
  <si>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</si>
  <si>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</si>
  <si>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</si>
  <si>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</si>
  <si>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</si>
  <si>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</si>
  <si>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</si>
  <si>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</si>
  <si>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</si>
  <si>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</si>
  <si>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</si>
  <si>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</si>
  <si>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</si>
  <si>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</si>
  <si>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</si>
  <si>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</si>
  <si>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</si>
  <si>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</si>
  <si>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</si>
  <si>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</si>
  <si>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</si>
  <si>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</si>
  <si>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</si>
  <si>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</si>
  <si>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</si>
  <si>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</si>
  <si>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</si>
  <si>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</si>
  <si>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</si>
  <si>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</si>
  <si>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</si>
  <si>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</si>
  <si>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</si>
  <si>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</si>
  <si>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</si>
  <si>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</si>
  <si>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</si>
  <si>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</si>
  <si>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</si>
  <si>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</si>
  <si>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</si>
  <si>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</si>
  <si>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</si>
  <si>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</si>
  <si>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</si>
  <si>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</si>
  <si>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</si>
  <si>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</si>
  <si>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</si>
  <si>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</si>
  <si>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</si>
  <si>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</si>
  <si>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</si>
  <si>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</si>
  <si>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</si>
  <si>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</si>
  <si>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</si>
  <si>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</si>
  <si>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</si>
  <si>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</si>
  <si>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</si>
  <si>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</si>
  <si>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</si>
  <si>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</si>
  <si>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</si>
  <si>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</si>
  <si>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</si>
  <si>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</si>
  <si>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</si>
  <si>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</si>
  <si>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</si>
  <si>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</si>
  <si>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</si>
  <si>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</si>
  <si>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</si>
  <si>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</si>
  <si>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</si>
  <si>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</si>
  <si>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</si>
  <si>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</si>
  <si>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</si>
  <si>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</si>
  <si>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</si>
  <si>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</si>
  <si>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</si>
  <si>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</si>
  <si>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</si>
  <si>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</si>
  <si>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</si>
  <si>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</si>
  <si>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</si>
  <si>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</si>
  <si>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</si>
  <si>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</si>
  <si>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</si>
  <si>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</si>
  <si>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</si>
  <si>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</si>
  <si>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</si>
  <si>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</si>
  <si>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</si>
  <si>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</si>
  <si>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</si>
  <si>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</si>
  <si>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</si>
  <si>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</si>
  <si>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</si>
  <si>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</si>
  <si>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</si>
  <si>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</si>
  <si>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</si>
  <si>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</si>
  <si>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</si>
  <si>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</si>
  <si>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</si>
  <si>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</si>
  <si>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</si>
  <si>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</si>
  <si>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</si>
  <si>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</si>
  <si>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</si>
  <si>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</si>
  <si>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</si>
  <si>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</si>
  <si>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</si>
  <si>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</si>
  <si>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</si>
  <si>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</si>
  <si>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</si>
  <si>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</si>
  <si>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</si>
  <si>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</si>
  <si>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</si>
  <si>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</si>
  <si>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</si>
  <si>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</si>
  <si>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</si>
  <si>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</si>
  <si>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</si>
  <si>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</si>
  <si>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</si>
  <si>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</si>
  <si>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</si>
  <si>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</si>
  <si>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</si>
  <si>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</si>
  <si>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</si>
  <si>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</si>
  <si>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</si>
  <si>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</si>
  <si>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</si>
  <si>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</si>
  <si>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</si>
  <si>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</si>
  <si>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</si>
  <si>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</si>
  <si>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</si>
  <si>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</si>
  <si>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</si>
  <si>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</si>
  <si>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</si>
  <si>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</si>
  <si>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</si>
  <si>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</si>
  <si>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</si>
  <si>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</si>
  <si>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</si>
  <si>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</si>
  <si>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</si>
  <si>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</si>
  <si>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</si>
  <si>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</si>
  <si>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</si>
  <si>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</si>
  <si>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</si>
  <si>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</si>
  <si>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</si>
  <si>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</si>
  <si>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</si>
  <si>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</si>
  <si>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</si>
  <si>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</si>
  <si>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</si>
  <si>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</si>
  <si>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</si>
  <si>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</si>
  <si>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</si>
  <si>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</si>
  <si>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</si>
  <si>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</si>
  <si>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</si>
  <si>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</si>
  <si>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</si>
  <si>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</si>
  <si>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</si>
  <si>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</si>
  <si>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</si>
  <si>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</si>
  <si>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</si>
  <si>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</si>
  <si>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</si>
  <si>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</si>
  <si>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</si>
  <si>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</si>
  <si>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Points (g), (h) and (i)  of Article 453 CRR and point (e) of Article 444</t>
  </si>
  <si>
    <t>Point (e) of Article 444</t>
  </si>
  <si>
    <t>Annex XXV</t>
  </si>
  <si>
    <t>Annex XXVII</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</si>
  <si>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</si>
  <si>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</si>
  <si>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</si>
  <si>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</si>
  <si>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</si>
  <si>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</si>
  <si>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</si>
  <si>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</si>
  <si>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</si>
  <si>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</si>
  <si>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</si>
  <si>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</si>
  <si>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</si>
  <si>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</si>
  <si>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</si>
  <si>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</si>
  <si>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</si>
  <si>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</si>
  <si>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</si>
  <si>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</si>
  <si>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</si>
  <si>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</si>
  <si>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 xml:space="preserve">Point (j) of Article 449 </t>
  </si>
  <si>
    <t xml:space="preserve">Point (k)(i) of Article 449 </t>
  </si>
  <si>
    <t xml:space="preserve">Point (k)(ii) of Article 449 </t>
  </si>
  <si>
    <t>Point (l) of Article 449</t>
  </si>
  <si>
    <t>Annex XXXIII</t>
  </si>
  <si>
    <t xml:space="preserve">Point (h)(i)-(ii) of Article 450(1)  </t>
  </si>
  <si>
    <t xml:space="preserve">Point (h)(v) to (vii)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</si>
  <si>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</si>
  <si>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</si>
  <si>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</si>
  <si>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</si>
  <si>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</si>
  <si>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</si>
  <si>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</si>
  <si>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 xml:space="preserve">Point (j) of Article 439 </t>
  </si>
  <si>
    <t xml:space="preserve">Point (i)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</si>
  <si>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</si>
  <si>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</si>
  <si>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</si>
  <si>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</si>
  <si>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</si>
  <si>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</si>
  <si>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</si>
  <si>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</si>
  <si>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</si>
  <si>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</si>
  <si>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</si>
  <si>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</si>
  <si>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</si>
  <si>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</si>
  <si>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</si>
  <si>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</si>
  <si>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</si>
  <si>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</si>
  <si>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</si>
  <si>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</si>
  <si>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</si>
  <si>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</si>
  <si>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</si>
  <si>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</si>
  <si>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</si>
  <si>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</si>
  <si>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</si>
  <si>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</si>
  <si>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</si>
  <si>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</si>
  <si>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</si>
  <si>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</si>
  <si>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</si>
  <si>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</si>
  <si>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</si>
  <si>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</si>
  <si>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</si>
  <si>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</si>
  <si>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</si>
  <si>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</si>
  <si>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</si>
  <si>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</si>
  <si>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</si>
  <si>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</si>
  <si>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</si>
  <si>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</si>
  <si>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</si>
  <si>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</si>
  <si>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</si>
  <si>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</si>
  <si>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</si>
  <si>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</si>
  <si>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</si>
  <si>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</si>
  <si>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</si>
  <si>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</si>
  <si>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</si>
  <si>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</si>
  <si>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</si>
  <si>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</si>
  <si>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</si>
  <si>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</si>
  <si>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</si>
  <si>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</si>
  <si>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</si>
  <si>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</si>
  <si>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</si>
  <si>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</si>
  <si>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</si>
  <si>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</si>
  <si>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</si>
  <si>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</si>
  <si>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</si>
  <si>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</si>
  <si>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</si>
  <si>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</si>
  <si>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</si>
  <si>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</si>
  <si>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</si>
  <si>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</si>
  <si>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</si>
  <si>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</si>
  <si>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</si>
  <si>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</si>
  <si>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</si>
  <si>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</si>
  <si>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</si>
  <si>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</si>
  <si>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</si>
  <si>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</si>
  <si>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</si>
  <si>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</si>
  <si>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</si>
  <si>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</si>
  <si>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</si>
  <si>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</si>
  <si>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</si>
  <si>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</si>
  <si>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</si>
  <si>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</si>
  <si>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</si>
  <si>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</si>
  <si>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</si>
  <si>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</si>
  <si>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</si>
  <si>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</si>
  <si>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</si>
  <si>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</si>
  <si>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</si>
  <si>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</si>
  <si>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</si>
  <si>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</si>
  <si>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</si>
  <si>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</si>
  <si>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</si>
  <si>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</si>
  <si>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</si>
  <si>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</si>
  <si>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</si>
  <si>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</si>
  <si>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</si>
  <si>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</si>
  <si>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</si>
  <si>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</si>
  <si>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</si>
  <si>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</si>
  <si>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</si>
  <si>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</si>
  <si>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</si>
  <si>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</si>
  <si>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</si>
  <si>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</si>
  <si>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</si>
  <si>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</si>
  <si>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</si>
  <si>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</si>
  <si>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</si>
  <si>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</si>
  <si>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</si>
  <si>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</si>
  <si>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</si>
  <si>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</si>
  <si>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</si>
  <si>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</si>
  <si>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</si>
  <si>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</si>
  <si>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</si>
  <si>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</si>
  <si>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</si>
  <si>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</si>
  <si>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</si>
  <si>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</si>
  <si>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</si>
  <si>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</si>
  <si>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</si>
  <si>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</si>
  <si>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</si>
  <si>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</si>
  <si>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</si>
  <si>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</si>
  <si>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</si>
  <si>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</si>
  <si>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</si>
  <si>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</si>
  <si>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</si>
  <si>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</si>
  <si>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</si>
  <si>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</si>
  <si>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</si>
  <si>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</si>
  <si>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</si>
  <si>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</si>
  <si>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</si>
  <si>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</si>
  <si>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</si>
  <si>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</si>
  <si>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</si>
  <si>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</si>
  <si>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</si>
  <si>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</si>
  <si>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</si>
  <si>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</si>
  <si>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</si>
  <si>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</si>
  <si>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</si>
  <si>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</si>
  <si>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</si>
  <si>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</si>
  <si>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</si>
  <si>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</si>
  <si>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</si>
  <si>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</si>
  <si>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Amounts below the thresholds for deduction (subject
to 250% risk weight)</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</si>
  <si>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</si>
  <si>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</si>
  <si>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</si>
  <si>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</si>
  <si>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</si>
  <si>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</si>
  <si>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</si>
  <si>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</si>
  <si>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</si>
  <si>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</si>
  <si>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</si>
  <si>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</si>
  <si>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</si>
  <si>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</si>
  <si>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</si>
  <si>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</si>
  <si>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</si>
  <si>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</si>
  <si>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</si>
  <si>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</si>
  <si>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</si>
  <si>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</si>
  <si>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</si>
  <si>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</si>
  <si>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</si>
  <si>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</si>
  <si>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</si>
  <si>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</si>
  <si>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</si>
  <si>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</si>
  <si>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</si>
  <si>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</si>
  <si>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</si>
  <si>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</si>
  <si>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</si>
  <si>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</si>
  <si>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</si>
  <si>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</si>
  <si>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</si>
  <si>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</si>
  <si>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</si>
  <si>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</si>
  <si>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</si>
  <si>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</si>
  <si>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</si>
  <si>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</si>
  <si>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</si>
  <si>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</si>
  <si>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</si>
  <si>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</si>
  <si>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</si>
  <si>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</si>
  <si>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</si>
  <si>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</si>
  <si>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</si>
  <si>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</si>
  <si>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</si>
  <si>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</si>
  <si>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</si>
  <si>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</si>
  <si>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</si>
  <si>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</si>
  <si>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</si>
  <si>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</si>
  <si>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</si>
  <si>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</si>
  <si>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</si>
  <si>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</si>
  <si>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</si>
  <si>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</si>
  <si>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</si>
  <si>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</si>
  <si>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</si>
  <si>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</si>
  <si>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</si>
  <si>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</si>
  <si>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</si>
  <si>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</si>
  <si>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</si>
  <si>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</si>
  <si>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</si>
  <si>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</si>
  <si>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</si>
  <si>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</si>
  <si>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</si>
  <si>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</si>
  <si>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</si>
  <si>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</si>
  <si>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</si>
  <si>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</si>
  <si>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</si>
  <si>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</si>
  <si>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</si>
  <si>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</si>
  <si>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</si>
  <si>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</si>
  <si>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</si>
  <si>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</si>
  <si>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</si>
  <si>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</si>
  <si>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</si>
  <si>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</si>
  <si>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</si>
  <si>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</si>
  <si>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</si>
  <si>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</si>
  <si>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</si>
  <si>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</si>
  <si>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</si>
  <si>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</si>
  <si>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</si>
  <si>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</si>
  <si>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</si>
  <si>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</si>
  <si>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</si>
  <si>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</si>
  <si>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</si>
  <si>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</si>
  <si>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</si>
  <si>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</si>
  <si>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</si>
  <si>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</si>
  <si>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</si>
  <si>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</si>
  <si>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</si>
  <si>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</si>
  <si>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</si>
  <si>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</si>
  <si>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</si>
  <si>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</si>
  <si>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</si>
  <si>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</si>
  <si>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</si>
  <si>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</si>
  <si>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NO0006222009</t>
  </si>
  <si>
    <t>NO0012779489</t>
  </si>
  <si>
    <t>Public or private placement</t>
  </si>
  <si>
    <t>Private</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</si>
  <si>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</si>
  <si>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</si>
  <si>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</si>
  <si>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</si>
  <si>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</si>
  <si>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</si>
  <si>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</si>
  <si>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</si>
  <si>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</si>
  <si>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</si>
  <si>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</si>
  <si>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N/A</t>
  </si>
  <si>
    <t xml:space="preserve">MNOK 200 </t>
  </si>
  <si>
    <t>MNOK 150</t>
  </si>
  <si>
    <t>MNOK 200</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</si>
  <si>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</si>
  <si>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</si>
  <si>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</si>
  <si>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</si>
  <si>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</si>
  <si>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</si>
  <si>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</si>
  <si>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</si>
  <si>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</si>
  <si>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</si>
  <si>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</si>
  <si>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</si>
  <si>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</si>
  <si>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Nei</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</si>
  <si>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</si>
  <si>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</si>
  <si>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</si>
  <si>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</si>
  <si>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</si>
  <si>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CCA</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</si>
  <si>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</si>
  <si>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</si>
  <si>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</si>
  <si>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</si>
  <si>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</si>
  <si>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</si>
  <si>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</si>
  <si>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</si>
  <si>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</si>
  <si>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</si>
  <si>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</si>
  <si>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</si>
  <si>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</si>
  <si>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</si>
  <si>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</si>
  <si>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</si>
  <si>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</si>
  <si>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</si>
  <si>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</si>
  <si>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</si>
  <si>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</si>
  <si>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</si>
  <si>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</si>
  <si>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</si>
  <si>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</si>
  <si>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</si>
  <si>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</si>
  <si>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</si>
  <si>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</si>
  <si>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</si>
  <si>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</si>
  <si>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</si>
  <si>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</si>
  <si>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</si>
  <si>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</si>
  <si>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</si>
  <si>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</si>
  <si>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</si>
  <si>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</si>
  <si>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</si>
  <si>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</si>
  <si>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</si>
  <si>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</si>
  <si>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</si>
  <si>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</si>
  <si>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</si>
  <si>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</si>
  <si>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</si>
  <si>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</si>
  <si>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</si>
  <si>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</si>
  <si>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</si>
  <si>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</si>
  <si>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</si>
  <si>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All figures are in millions of kroner. The information related to the tables can be found in the main document.</t>
  </si>
  <si>
    <t>EU SEC1</t>
  </si>
  <si>
    <t>EU SEC2</t>
  </si>
  <si>
    <t>EU SEC3</t>
  </si>
  <si>
    <t>EU SEC4</t>
  </si>
  <si>
    <t>EU SEC5</t>
  </si>
  <si>
    <t>*** Implementing Technical Standards on disclosure of information on exposures to interest rate risk on positions not held in the trading book</t>
  </si>
  <si>
    <t>Quarterly</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</si>
  <si>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</si>
  <si>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</si>
  <si>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</si>
  <si>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</si>
  <si>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</si>
  <si>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</si>
  <si>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</si>
  <si>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</si>
  <si>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</si>
  <si>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</si>
  <si>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</si>
  <si>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</si>
  <si>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</si>
  <si>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</si>
  <si>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</si>
  <si>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The following templates are not relevant for Sparebanken Øst, because they relate to the use of the IRB method: EU CRE, EU CR6, EU CR6-a, EU CR7, EU CR7-a, EU CR8, EU CR9, EU CR9.1, EU CR10, EU CCR4</t>
  </si>
  <si>
    <t>The following templates are not relevant for Sparebanken Øst, because they relate to the use of other internal methods that the bank does not use: EU PV1, EU MRB, EU MR2, EU MR3, EU MR4</t>
  </si>
  <si>
    <t>Credit institution, parent</t>
  </si>
  <si>
    <t xml:space="preserve">Non-financial </t>
  </si>
  <si>
    <t>Covered bond issuer</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</si>
  <si>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</si>
  <si>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</si>
  <si>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NO0012943754</t>
  </si>
  <si>
    <t>NO0012990664</t>
  </si>
  <si>
    <t>Semi-annual</t>
  </si>
  <si>
    <t>Sparebanken Øst Risk and capital management / Pillar 3 additional disclosures</t>
  </si>
  <si>
    <t>0,1 % of h, i, j og k</t>
  </si>
  <si>
    <t>Insolvency ranking</t>
  </si>
  <si>
    <t>Deposits - secured by DSG</t>
  </si>
  <si>
    <t>14</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</si>
  <si>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</si>
  <si>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</si>
  <si>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</si>
  <si>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</si>
  <si>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</si>
  <si>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</si>
  <si>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</si>
  <si>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</si>
  <si>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</si>
  <si>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</si>
  <si>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</si>
  <si>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</si>
  <si>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</si>
  <si>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</si>
  <si>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</si>
  <si>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</si>
  <si>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</si>
  <si>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</si>
  <si>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</si>
  <si>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</si>
  <si>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</si>
  <si>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</si>
  <si>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</si>
  <si>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</si>
  <si>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</si>
  <si>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</si>
  <si>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</si>
  <si>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</si>
  <si>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</si>
  <si>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</si>
  <si>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</si>
  <si>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</si>
  <si>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</si>
  <si>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</si>
  <si>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</si>
  <si>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</si>
  <si>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</si>
  <si>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</si>
  <si>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</si>
  <si>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</si>
  <si>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</si>
  <si>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t>Common Equity Tier 1</t>
  </si>
  <si>
    <t>Additional Tier 1</t>
  </si>
  <si>
    <t xml:space="preserve">Tier 2 </t>
  </si>
  <si>
    <t>Ordinary shares</t>
  </si>
  <si>
    <t>Hybrid capital</t>
  </si>
  <si>
    <t>Subordinated loan capital</t>
  </si>
  <si>
    <t>Liabilites - amortised cost</t>
  </si>
  <si>
    <t>Perpetual</t>
  </si>
  <si>
    <t>Dated</t>
  </si>
  <si>
    <t>No maturity date</t>
  </si>
  <si>
    <t>Yes</t>
  </si>
  <si>
    <t>20. september 2028 at 100 % of nominal + accrued interest. Regulatory or tax related call option.</t>
  </si>
  <si>
    <t>9. mars 2028 at 100 % of nominal + accrued interest. Regulatory or tax related call option.</t>
  </si>
  <si>
    <t>22. august 2028 at 100 % of nominal + accrued interest. Regulatory or tax related call option.</t>
  </si>
  <si>
    <t xml:space="preserve">Each bank day after first call date till 20.12.2028, after that on each interest payment date. </t>
  </si>
  <si>
    <t>9. mai, 9. august, 9. november, 9. februar each year after first call date.</t>
  </si>
  <si>
    <t xml:space="preserve">Each bank day after first call date in the following interest period, after that on each interest payment date at 100% of nominal. </t>
  </si>
  <si>
    <t>Floating</t>
  </si>
  <si>
    <t>3M NIBOR + 4,00 %</t>
  </si>
  <si>
    <t xml:space="preserve">3M NIBOR + 2,37 % </t>
  </si>
  <si>
    <t xml:space="preserve">3M NIBOR + 2,20 % </t>
  </si>
  <si>
    <t>No</t>
  </si>
  <si>
    <t>Full flexibilty</t>
  </si>
  <si>
    <t>Mandatory</t>
  </si>
  <si>
    <t xml:space="preserve">   Noncumulative</t>
  </si>
  <si>
    <t>Can be converted according to the regulatory rules applicable.</t>
  </si>
  <si>
    <t>Fully or partially</t>
  </si>
  <si>
    <t>According to the regulatory rules applicable.</t>
  </si>
  <si>
    <t>CET 1</t>
  </si>
  <si>
    <t>Permanent</t>
  </si>
  <si>
    <t>Senior Non-preferred</t>
  </si>
  <si>
    <t>NO0012434358</t>
  </si>
  <si>
    <t>NO0013027912</t>
  </si>
  <si>
    <t>NO0010941156</t>
  </si>
  <si>
    <t>Convertible liabilities</t>
  </si>
  <si>
    <t>Solo and (Sub-) Consolidated</t>
  </si>
  <si>
    <t>Senior non-preferred debt instruments</t>
  </si>
  <si>
    <t>MNOK 500</t>
  </si>
  <si>
    <t>MNOK 400</t>
  </si>
  <si>
    <t>Each interest payment day after first call date</t>
  </si>
  <si>
    <t>Fixed</t>
  </si>
  <si>
    <t xml:space="preserve">3M NIBOR + 0,8 % </t>
  </si>
  <si>
    <t xml:space="preserve">3M NIBOR + 1,5 % </t>
  </si>
  <si>
    <t xml:space="preserve">3M NIBOR + 0,67 % </t>
  </si>
  <si>
    <t>Cumulative</t>
  </si>
  <si>
    <t>Convertible</t>
  </si>
  <si>
    <t>Fully or partilally</t>
  </si>
  <si>
    <t>Statutory</t>
  </si>
  <si>
    <t>Rank 4</t>
  </si>
  <si>
    <t>Senior preferred</t>
  </si>
  <si>
    <t>NO0013252478</t>
  </si>
  <si>
    <t xml:space="preserve">Each bank day after first call date till 06.12.2029, after that on each interest payment date. </t>
  </si>
  <si>
    <t>3M NIBOR + 3,00 %</t>
  </si>
  <si>
    <t>6. september 2029 at 100 % of nominal + accrued interest. Regulatory or tax related call option.</t>
  </si>
  <si>
    <r>
      <t>Template EU CCR5 - Composition of collateral for CCR exposure</t>
    </r>
    <r>
      <rPr>
        <b/>
        <strike/>
        <sz val="14"/>
        <color theme="0"/>
        <rFont val="Calibri"/>
        <family val="2"/>
        <scheme val="minor"/>
      </rPr>
      <t>s</t>
    </r>
  </si>
  <si>
    <t>Back to contents page</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</si>
  <si>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</si>
  <si>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</si>
  <si>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</si>
  <si>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</si>
  <si>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</si>
  <si>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</si>
  <si>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</si>
  <si>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</si>
  <si>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</si>
  <si>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</si>
  <si>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</si>
  <si>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</si>
  <si>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</si>
  <si>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</si>
  <si>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PV1: Prudent valuation adjustments (PVA)</t>
  </si>
  <si>
    <t>Fixed format</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</si>
  <si>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</si>
  <si>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</si>
  <si>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</si>
  <si>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</si>
  <si>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</si>
  <si>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</si>
  <si>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</si>
  <si>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</si>
  <si>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</si>
  <si>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</si>
  <si>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</si>
  <si>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</si>
  <si>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</si>
  <si>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 32.02, r0120, c0010}</t>
  </si>
  <si>
    <t>{C 32.02, r0090, c0010}</t>
  </si>
  <si>
    <t>{C 32.02, r0100, c0010}</t>
  </si>
  <si>
    <t>{C 32.02, r0110, c0010}</t>
  </si>
  <si>
    <t>{C 32.02, r0130, c0010}</t>
  </si>
  <si>
    <t>{C 32.02, r0050, c0010}</t>
  </si>
  <si>
    <t>{C 32.02, r0060, c0010}</t>
  </si>
  <si>
    <t>{C 32.02, r0010, c0010}</t>
  </si>
  <si>
    <t>{C 32.02, r0010, c0010} - {C 32.02, r0020, c0010}</t>
  </si>
  <si>
    <t>Set not applicable in the EU</t>
  </si>
  <si>
    <t>Close-out cost</t>
  </si>
  <si>
    <t>{C 32.02, r0120, c0030}</t>
  </si>
  <si>
    <t>{C 32.02, r0090, c0030}</t>
  </si>
  <si>
    <t>{C 32.02, r0100, c0030}</t>
  </si>
  <si>
    <t>{C 32.02, r0110, c0030}</t>
  </si>
  <si>
    <t>{C 32.02, r0130, c0030}</t>
  </si>
  <si>
    <t>{C 32.02, r0050, c0030}</t>
  </si>
  <si>
    <t>{C 32.02, r0060, c0030}</t>
  </si>
  <si>
    <t>{C 32.02, r0010, c0030}</t>
  </si>
  <si>
    <t>{C 32.02, r0010, c0030} - {C 32.02, r0020, c0030}</t>
  </si>
  <si>
    <t>Concentrated positions</t>
  </si>
  <si>
    <t>{C 32.02, r0120, c0070}</t>
  </si>
  <si>
    <t>{C 32.02, r0090, c0070}</t>
  </si>
  <si>
    <t>{C 32.02, r0100, c0070}</t>
  </si>
  <si>
    <t>{C 32.02, r0110, c0070}</t>
  </si>
  <si>
    <t>{C 32.02, r0130, c0070}</t>
  </si>
  <si>
    <t>[Not applicable]</t>
  </si>
  <si>
    <t>{C 32.02, r0010, c0070}</t>
  </si>
  <si>
    <t>{C 32.02, r0010, c0070} - {C 32.02, r0020, c0070}</t>
  </si>
  <si>
    <t>Early termination</t>
  </si>
  <si>
    <t>{C 32.02, r0120, c0090}</t>
  </si>
  <si>
    <t>{C 32.02, r0090, c0090}</t>
  </si>
  <si>
    <t>{C 32.02, r0100, c0090}</t>
  </si>
  <si>
    <t>{C 32.02, r0110, c0090}</t>
  </si>
  <si>
    <t>{C 32.02, r0130, c0090}</t>
  </si>
  <si>
    <t>{C 32.02, r0010, c0090}</t>
  </si>
  <si>
    <t>{C 32.02, r0010, c0090} -  {C 32.02, r0020, c0090}</t>
  </si>
  <si>
    <t>Model risk</t>
  </si>
  <si>
    <t>{C 32.02, r0120, c0050}</t>
  </si>
  <si>
    <t>{C 32.02, r0090, c0050}</t>
  </si>
  <si>
    <t>{C 32.02, r0100, c0050}</t>
  </si>
  <si>
    <t>{C 32.02, r0110, c0050}</t>
  </si>
  <si>
    <t>{C 32.02, r0130, c0050}</t>
  </si>
  <si>
    <t>{C 32.02, r0050, c0050}</t>
  </si>
  <si>
    <t>{C 32.02, r0060, c0050}</t>
  </si>
  <si>
    <t>{C 32.02, r0010, c0050}</t>
  </si>
  <si>
    <t>{C 32.02, r0010, c0050} - {C 32.02, r0020, c0050}</t>
  </si>
  <si>
    <t>Operational risk</t>
  </si>
  <si>
    <t>{C 32.02, r0120, c0100}</t>
  </si>
  <si>
    <t>{C 32.02, r0090, c0100}</t>
  </si>
  <si>
    <t>{C 32.02, r0100, c0100}</t>
  </si>
  <si>
    <t>{C 32.02, r0110, c0100}</t>
  </si>
  <si>
    <t>{C 32.02, r0130, c0100}</t>
  </si>
  <si>
    <t>{C 32.02, r0010, c0100}</t>
  </si>
  <si>
    <t>{C 32.02, r0010, c0100} - {C 32.02, r0020, c0100}</t>
  </si>
  <si>
    <t>Future administrative costs</t>
  </si>
  <si>
    <t>{C 32.02, r0120, c0080}</t>
  </si>
  <si>
    <t>{C 32.02, r0090, c0080}</t>
  </si>
  <si>
    <t>{C 32.02, r0100, c0080}</t>
  </si>
  <si>
    <t>{C 32.02, r0110, c0080}</t>
  </si>
  <si>
    <t>{C 32.02, r0130, c0080}</t>
  </si>
  <si>
    <t>{C 32.02, r0010, c0080}</t>
  </si>
  <si>
    <t>{C 32.02, r0010, c0080} - {C 32.02, r0020, c0080}</t>
  </si>
  <si>
    <t>Total Additional Valuation Adjustments (AVAs)</t>
  </si>
  <si>
    <t>Where the core approach is applied: 
{C 32.02, r0010, c0110}
Where the simplified approach is applied:
0.001 * {C 32.01, r0010, c0080}</t>
  </si>
  <si>
    <t>{C 32.02, r0010, c0110} - {C 32.02, r0020, c0110}</t>
  </si>
  <si>
    <r>
      <t xml:space="preserve">Of which: </t>
    </r>
    <r>
      <rPr>
        <b/>
        <sz val="8"/>
        <rFont val="Calibri"/>
        <family val="2"/>
        <scheme val="minor"/>
      </rPr>
      <t>Total core approach</t>
    </r>
    <r>
      <rPr>
        <sz val="8"/>
        <rFont val="Calibri"/>
        <family val="2"/>
        <scheme val="minor"/>
      </rPr>
      <t xml:space="preserve"> in the trading book</t>
    </r>
  </si>
  <si>
    <r>
      <t xml:space="preserve">Of which: </t>
    </r>
    <r>
      <rPr>
        <b/>
        <sz val="8"/>
        <rFont val="Calibri"/>
        <family val="2"/>
        <scheme val="minor"/>
      </rPr>
      <t>Total core approach</t>
    </r>
    <r>
      <rPr>
        <sz val="8"/>
        <rFont val="Calibri"/>
        <family val="2"/>
        <scheme val="minor"/>
      </rPr>
      <t xml:space="preserve"> in the banking book</t>
    </r>
  </si>
  <si>
    <t>NO0013392241</t>
  </si>
  <si>
    <t>MNOK 100</t>
  </si>
  <si>
    <t>8. february 2030 at 100 % of nominal + accrued interest. Regulatory or tax related call option.</t>
  </si>
  <si>
    <t xml:space="preserve">3M NIBOR + 1,55 % </t>
  </si>
  <si>
    <t>The following templates are not relevant because they are outside of Sparebanken Øst's business model, or there are no portfolio/exposures: EU IN2, EU CCR6, EU CCR7, EU CCR8, EU SEC1, EU SEC2, EU SEC3, EU SEC4, 
EU SEC5, EU MR1, EU MR2, EU MR3, EU MR4, EU OR1, EU REM 3, EU ILAC, EU TLAC 2</t>
  </si>
  <si>
    <t>NO0012918160</t>
  </si>
  <si>
    <t>MNOK 300</t>
  </si>
  <si>
    <t>EU 7e</t>
  </si>
  <si>
    <t>EU 7f</t>
  </si>
  <si>
    <t>EU 7g</t>
  </si>
  <si>
    <t>4a</t>
  </si>
  <si>
    <t>Total risk exposure pre-floor</t>
  </si>
  <si>
    <t>5a</t>
  </si>
  <si>
    <t>5b</t>
  </si>
  <si>
    <t>Common Equity Tier 1 ratio considering unfloored TREA (%)</t>
  </si>
  <si>
    <t>7a</t>
  </si>
  <si>
    <t>7b</t>
  </si>
  <si>
    <t>Total capital ratio considering unfloored TREA (%)</t>
  </si>
  <si>
    <t>Tier 1 ratio considering unfloored TREA (%)</t>
  </si>
  <si>
    <t>The following templates are not relevant because they Sparebanken Øst do not meet reporting thresholds, or data not available: EU CR2, EU CR2-a, EU CQ2, EU CQ4, EU CQ6, EU CQ8, REM4</t>
  </si>
  <si>
    <t>Sparebanken Øst Q2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</si>
</sst>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90">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
      <b/>
      <strike/>
      <sz val="14"/>
      <color theme="0"/>
      <name val="Calibri"/>
      <family val="2"/>
      <scheme val="minor"/>
    </font>
    <font>
      <b/>
      <sz val="8"/>
      <color theme="1"/>
      <name val="Calibri"/>
      <family val="2"/>
      <scheme val="minor"/>
    </font>
    <font>
      <sz val="8"/>
      <color theme="1"/>
      <name val="Calibri"/>
      <family val="2"/>
      <scheme val="minor"/>
    </font>
    <font>
      <sz val="8"/>
      <name val="Calibri"/>
      <family val="2"/>
      <scheme val="minor"/>
    </font>
    <font>
      <b/>
      <sz val="8"/>
      <name val="Calibri"/>
      <family val="2"/>
      <scheme val="minor"/>
    </font>
    <font>
      <b/>
      <strike/>
      <sz val="8"/>
      <color rgb="FFFF0000"/>
      <name val="Calibri"/>
      <family val="2"/>
      <scheme val="minor"/>
    </font>
  </fonts>
  <fills count="149">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darkTrellis">
        <fgColor theme="0" tint="-4.9989318521683403E-2"/>
        <bgColor theme="0" tint="-0.14999847407452621"/>
      </patternFill>
    </fill>
    <fill>
      <patternFill patternType="darkTrellis">
        <fgColor theme="0" tint="-4.9989318521683403E-2"/>
        <bgColor theme="0"/>
      </patternFill>
    </fill>
  </fills>
  <borders count="101">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55761">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5"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1" fillId="25"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1" fillId="29" borderId="0" applyNumberFormat="0" applyBorder="0" applyAlignment="0" applyProtection="0"/>
    <xf numFmtId="0" fontId="75" fillId="55"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1" fillId="33" borderId="0" applyNumberFormat="0" applyBorder="0" applyAlignment="0" applyProtection="0"/>
    <xf numFmtId="0" fontId="75" fillId="57"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1" fillId="37" borderId="0" applyNumberFormat="0" applyBorder="0" applyAlignment="0" applyProtection="0"/>
    <xf numFmtId="0" fontId="75" fillId="59"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41" borderId="0" applyNumberFormat="0" applyBorder="0" applyAlignment="0" applyProtection="0"/>
    <xf numFmtId="0" fontId="75" fillId="53"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45" borderId="0" applyNumberFormat="0" applyBorder="0" applyAlignment="0" applyProtection="0"/>
    <xf numFmtId="0" fontId="75" fillId="5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9" fillId="63" borderId="0" applyNumberFormat="0" applyBorder="0" applyAlignment="0" applyProtection="0"/>
    <xf numFmtId="0" fontId="79" fillId="64" borderId="0" applyNumberFormat="0" applyBorder="0" applyAlignment="0" applyProtection="0"/>
    <xf numFmtId="0" fontId="79" fillId="57" borderId="0" applyNumberFormat="0" applyBorder="0" applyAlignment="0" applyProtection="0"/>
    <xf numFmtId="0" fontId="79" fillId="55" borderId="0" applyNumberFormat="0" applyBorder="0" applyAlignment="0" applyProtection="0"/>
    <xf numFmtId="0" fontId="79" fillId="61" borderId="0" applyNumberFormat="0" applyBorder="0" applyAlignment="0" applyProtection="0"/>
    <xf numFmtId="0" fontId="79" fillId="57"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5" fillId="66"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2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5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5" fillId="5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3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60"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4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1"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1" fillId="26" borderId="0" applyNumberFormat="0" applyBorder="0" applyAlignment="0" applyProtection="0"/>
    <xf numFmtId="0" fontId="75" fillId="53"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1" fillId="30" borderId="0" applyNumberFormat="0" applyBorder="0" applyAlignment="0" applyProtection="0"/>
    <xf numFmtId="0" fontId="75" fillId="64"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1" fillId="34" borderId="0" applyNumberFormat="0" applyBorder="0" applyAlignment="0" applyProtection="0"/>
    <xf numFmtId="0" fontId="75" fillId="7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1" fillId="38" borderId="0" applyNumberFormat="0" applyBorder="0" applyAlignment="0" applyProtection="0"/>
    <xf numFmtId="0" fontId="75" fillId="76"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42" borderId="0" applyNumberFormat="0" applyBorder="0" applyAlignment="0" applyProtection="0"/>
    <xf numFmtId="0" fontId="75" fillId="5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46" borderId="0" applyNumberFormat="0" applyBorder="0" applyAlignment="0" applyProtection="0"/>
    <xf numFmtId="0" fontId="75" fillId="55"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6"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9" fillId="61" borderId="0" applyNumberFormat="0" applyBorder="0" applyAlignment="0" applyProtection="0"/>
    <xf numFmtId="0" fontId="79" fillId="64" borderId="0" applyNumberFormat="0" applyBorder="0" applyAlignment="0" applyProtection="0"/>
    <xf numFmtId="0" fontId="79" fillId="74" borderId="0" applyNumberFormat="0" applyBorder="0" applyAlignment="0" applyProtection="0"/>
    <xf numFmtId="0" fontId="79" fillId="56" borderId="0" applyNumberFormat="0" applyBorder="0" applyAlignment="0" applyProtection="0"/>
    <xf numFmtId="0" fontId="79" fillId="61" borderId="0" applyNumberFormat="0" applyBorder="0" applyAlignment="0" applyProtection="0"/>
    <xf numFmtId="0" fontId="79" fillId="57"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75" fillId="63"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2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75" fillId="64"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30"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7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34"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8"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63"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4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77"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6"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49" fontId="6" fillId="0" borderId="0" applyFont="0" applyFill="0" applyBorder="0" applyAlignment="0" applyProtection="0"/>
    <xf numFmtId="0" fontId="81" fillId="84"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41" fillId="27" borderId="0" applyNumberFormat="0" applyBorder="0" applyAlignment="0" applyProtection="0"/>
    <xf numFmtId="0" fontId="82" fillId="27" borderId="0" applyNumberFormat="0" applyBorder="0" applyAlignment="0" applyProtection="0"/>
    <xf numFmtId="0" fontId="41" fillId="27" borderId="0" applyNumberFormat="0" applyBorder="0" applyAlignment="0" applyProtection="0"/>
    <xf numFmtId="0" fontId="81" fillId="88" borderId="0" applyNumberFormat="0" applyBorder="0" applyAlignment="0" applyProtection="0"/>
    <xf numFmtId="0" fontId="82" fillId="27"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41" fillId="31" borderId="0" applyNumberFormat="0" applyBorder="0" applyAlignment="0" applyProtection="0"/>
    <xf numFmtId="0" fontId="82" fillId="31" borderId="0" applyNumberFormat="0" applyBorder="0" applyAlignment="0" applyProtection="0"/>
    <xf numFmtId="0" fontId="41" fillId="31" borderId="0" applyNumberFormat="0" applyBorder="0" applyAlignment="0" applyProtection="0"/>
    <xf numFmtId="0" fontId="81" fillId="64" borderId="0" applyNumberFormat="0" applyBorder="0" applyAlignment="0" applyProtection="0"/>
    <xf numFmtId="0" fontId="82" fillId="31"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41" fillId="35" borderId="0" applyNumberFormat="0" applyBorder="0" applyAlignment="0" applyProtection="0"/>
    <xf numFmtId="0" fontId="82" fillId="35" borderId="0" applyNumberFormat="0" applyBorder="0" applyAlignment="0" applyProtection="0"/>
    <xf numFmtId="0" fontId="41" fillId="35" borderId="0" applyNumberFormat="0" applyBorder="0" applyAlignment="0" applyProtection="0"/>
    <xf numFmtId="0" fontId="81" fillId="89" borderId="0" applyNumberFormat="0" applyBorder="0" applyAlignment="0" applyProtection="0"/>
    <xf numFmtId="0" fontId="82" fillId="35"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41" fillId="39" borderId="0" applyNumberFormat="0" applyBorder="0" applyAlignment="0" applyProtection="0"/>
    <xf numFmtId="0" fontId="82" fillId="39" borderId="0" applyNumberFormat="0" applyBorder="0" applyAlignment="0" applyProtection="0"/>
    <xf numFmtId="0" fontId="41" fillId="39" borderId="0" applyNumberFormat="0" applyBorder="0" applyAlignment="0" applyProtection="0"/>
    <xf numFmtId="0" fontId="81" fillId="76" borderId="0" applyNumberFormat="0" applyBorder="0" applyAlignment="0" applyProtection="0"/>
    <xf numFmtId="0" fontId="82" fillId="39"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41" fillId="43" borderId="0" applyNumberFormat="0" applyBorder="0" applyAlignment="0" applyProtection="0"/>
    <xf numFmtId="0" fontId="82" fillId="43" borderId="0" applyNumberFormat="0" applyBorder="0" applyAlignment="0" applyProtection="0"/>
    <xf numFmtId="0" fontId="41" fillId="43" borderId="0" applyNumberFormat="0" applyBorder="0" applyAlignment="0" applyProtection="0"/>
    <xf numFmtId="0" fontId="81" fillId="88" borderId="0" applyNumberFormat="0" applyBorder="0" applyAlignment="0" applyProtection="0"/>
    <xf numFmtId="0" fontId="82" fillId="43"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41" fillId="47" borderId="0" applyNumberFormat="0" applyBorder="0" applyAlignment="0" applyProtection="0"/>
    <xf numFmtId="0" fontId="82" fillId="47" borderId="0" applyNumberFormat="0" applyBorder="0" applyAlignment="0" applyProtection="0"/>
    <xf numFmtId="0" fontId="41" fillId="47" borderId="0" applyNumberFormat="0" applyBorder="0" applyAlignment="0" applyProtection="0"/>
    <xf numFmtId="0" fontId="81" fillId="55" borderId="0" applyNumberFormat="0" applyBorder="0" applyAlignment="0" applyProtection="0"/>
    <xf numFmtId="0" fontId="82" fillId="47"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84"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83" fillId="61" borderId="0" applyNumberFormat="0" applyBorder="0" applyAlignment="0" applyProtection="0"/>
    <xf numFmtId="0" fontId="83" fillId="90" borderId="0" applyNumberFormat="0" applyBorder="0" applyAlignment="0" applyProtection="0"/>
    <xf numFmtId="0" fontId="83" fillId="77" borderId="0" applyNumberFormat="0" applyBorder="0" applyAlignment="0" applyProtection="0"/>
    <xf numFmtId="0" fontId="83" fillId="56" borderId="0" applyNumberFormat="0" applyBorder="0" applyAlignment="0" applyProtection="0"/>
    <xf numFmtId="0" fontId="83" fillId="61" borderId="0" applyNumberFormat="0" applyBorder="0" applyAlignment="0" applyProtection="0"/>
    <xf numFmtId="0" fontId="83" fillId="64" borderId="0" applyNumberFormat="0" applyBorder="0" applyAlignment="0" applyProtection="0"/>
    <xf numFmtId="0" fontId="81" fillId="91" borderId="0" applyNumberFormat="0" applyBorder="0" applyAlignment="0" applyProtection="0"/>
    <xf numFmtId="0" fontId="81" fillId="64" borderId="0" applyNumberFormat="0" applyBorder="0" applyAlignment="0" applyProtection="0"/>
    <xf numFmtId="0" fontId="81" fillId="75"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3" borderId="0" applyNumberFormat="0" applyBorder="0" applyAlignment="0" applyProtection="0"/>
    <xf numFmtId="0" fontId="41" fillId="24" borderId="0" applyNumberFormat="0" applyBorder="0" applyAlignment="0" applyProtection="0"/>
    <xf numFmtId="0" fontId="82" fillId="24" borderId="0" applyNumberFormat="0" applyBorder="0" applyAlignment="0" applyProtection="0"/>
    <xf numFmtId="0" fontId="41" fillId="24" borderId="0" applyNumberFormat="0" applyBorder="0" applyAlignment="0" applyProtection="0"/>
    <xf numFmtId="0" fontId="81" fillId="94" borderId="0" applyNumberFormat="0" applyBorder="0" applyAlignment="0" applyProtection="0"/>
    <xf numFmtId="0" fontId="82" fillId="2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41" fillId="28" borderId="0" applyNumberFormat="0" applyBorder="0" applyAlignment="0" applyProtection="0"/>
    <xf numFmtId="0" fontId="82" fillId="28" borderId="0" applyNumberFormat="0" applyBorder="0" applyAlignment="0" applyProtection="0"/>
    <xf numFmtId="0" fontId="41" fillId="28" borderId="0" applyNumberFormat="0" applyBorder="0" applyAlignment="0" applyProtection="0"/>
    <xf numFmtId="0" fontId="81" fillId="96" borderId="0" applyNumberFormat="0" applyBorder="0" applyAlignment="0" applyProtection="0"/>
    <xf numFmtId="0" fontId="82" fillId="28"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2" borderId="0" applyNumberFormat="0" applyBorder="0" applyAlignment="0" applyProtection="0"/>
    <xf numFmtId="0" fontId="82" fillId="32" borderId="0" applyNumberFormat="0" applyBorder="0" applyAlignment="0" applyProtection="0"/>
    <xf numFmtId="0" fontId="41" fillId="32" borderId="0" applyNumberFormat="0" applyBorder="0" applyAlignment="0" applyProtection="0"/>
    <xf numFmtId="0" fontId="81" fillId="89" borderId="0" applyNumberFormat="0" applyBorder="0" applyAlignment="0" applyProtection="0"/>
    <xf numFmtId="0" fontId="82" fillId="32"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41" fillId="36" borderId="0" applyNumberFormat="0" applyBorder="0" applyAlignment="0" applyProtection="0"/>
    <xf numFmtId="0" fontId="82" fillId="36" borderId="0" applyNumberFormat="0" applyBorder="0" applyAlignment="0" applyProtection="0"/>
    <xf numFmtId="0" fontId="41" fillId="36" borderId="0" applyNumberFormat="0" applyBorder="0" applyAlignment="0" applyProtection="0"/>
    <xf numFmtId="0" fontId="81" fillId="99" borderId="0" applyNumberFormat="0" applyBorder="0" applyAlignment="0" applyProtection="0"/>
    <xf numFmtId="0" fontId="82" fillId="36"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41" fillId="40" borderId="0" applyNumberFormat="0" applyBorder="0" applyAlignment="0" applyProtection="0"/>
    <xf numFmtId="0" fontId="82" fillId="40" borderId="0" applyNumberFormat="0" applyBorder="0" applyAlignment="0" applyProtection="0"/>
    <xf numFmtId="0" fontId="41" fillId="40" borderId="0" applyNumberFormat="0" applyBorder="0" applyAlignment="0" applyProtection="0"/>
    <xf numFmtId="0" fontId="81" fillId="94" borderId="0" applyNumberFormat="0" applyBorder="0" applyAlignment="0" applyProtection="0"/>
    <xf numFmtId="0" fontId="82" fillId="40"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41" fillId="44" borderId="0" applyNumberFormat="0" applyBorder="0" applyAlignment="0" applyProtection="0"/>
    <xf numFmtId="0" fontId="82" fillId="44" borderId="0" applyNumberFormat="0" applyBorder="0" applyAlignment="0" applyProtection="0"/>
    <xf numFmtId="0" fontId="41" fillId="44" borderId="0" applyNumberFormat="0" applyBorder="0" applyAlignment="0" applyProtection="0"/>
    <xf numFmtId="0" fontId="81" fillId="96" borderId="0" applyNumberFormat="0" applyBorder="0" applyAlignment="0" applyProtection="0"/>
    <xf numFmtId="0" fontId="82" fillId="44"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181" fontId="84" fillId="102" borderId="0" applyNumberFormat="0" applyFont="0" applyBorder="0" applyAlignment="0">
      <alignment horizontal="right"/>
    </xf>
    <xf numFmtId="181" fontId="84" fillId="102" borderId="0" applyNumberFormat="0" applyFont="0" applyBorder="0" applyAlignme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19" borderId="0" applyNumberFormat="0" applyBorder="0" applyAlignment="0" applyProtection="0"/>
    <xf numFmtId="0" fontId="88" fillId="19" borderId="0" applyNumberFormat="0" applyBorder="0" applyAlignment="0" applyProtection="0"/>
    <xf numFmtId="0" fontId="60" fillId="19" borderId="0" applyNumberFormat="0" applyBorder="0" applyAlignment="0" applyProtection="0"/>
    <xf numFmtId="0" fontId="89" fillId="56" borderId="0" applyNumberFormat="0" applyBorder="0" applyAlignment="0" applyProtection="0"/>
    <xf numFmtId="0" fontId="88" fillId="19"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0"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4" borderId="0" applyNumberFormat="0" applyFont="0" applyBorder="0" applyAlignment="0" applyProtection="0"/>
    <xf numFmtId="2" fontId="69" fillId="104"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2" borderId="22" applyNumberFormat="0" applyAlignment="0" applyProtection="0"/>
    <xf numFmtId="0" fontId="63" fillId="22" borderId="22" applyNumberFormat="0" applyAlignment="0" applyProtection="0"/>
    <xf numFmtId="0" fontId="90" fillId="59" borderId="30" applyNumberFormat="0" applyAlignment="0" applyProtection="0"/>
    <xf numFmtId="0" fontId="101" fillId="22" borderId="22"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101"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5" borderId="33" applyNumberFormat="0" applyAlignment="0" applyProtection="0"/>
    <xf numFmtId="0" fontId="103" fillId="0" borderId="34" applyNumberFormat="0" applyFill="0" applyAlignment="0" applyProtection="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50" fillId="23" borderId="25" applyNumberFormat="0" applyAlignment="0" applyProtection="0"/>
    <xf numFmtId="0" fontId="105" fillId="23" borderId="25" applyNumberFormat="0" applyAlignment="0" applyProtection="0"/>
    <xf numFmtId="0" fontId="50" fillId="23" borderId="25" applyNumberFormat="0" applyAlignment="0" applyProtection="0"/>
    <xf numFmtId="0" fontId="102" fillId="103" borderId="33" applyNumberFormat="0" applyAlignment="0" applyProtection="0"/>
    <xf numFmtId="0" fontId="105" fillId="23" borderId="25"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7"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6"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5"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5" borderId="0" applyNumberFormat="0" applyBorder="0" applyAlignment="0" applyProtection="0"/>
    <xf numFmtId="0" fontId="81" fillId="97" borderId="0" applyNumberFormat="0" applyBorder="0" applyAlignment="0" applyProtection="0"/>
    <xf numFmtId="0" fontId="81" fillId="98"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101"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7"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98" borderId="2">
      <alignment horizontal="center" vertical="center" wrapText="1"/>
    </xf>
    <xf numFmtId="0" fontId="133" fillId="108"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49" borderId="0">
      <alignment horizontal="center" vertical="center"/>
    </xf>
    <xf numFmtId="0" fontId="26" fillId="0" borderId="0">
      <alignment horizontal="left" vertical="center"/>
    </xf>
    <xf numFmtId="0" fontId="69" fillId="0" borderId="0">
      <alignment horizontal="left" vertical="center" wrapText="1"/>
    </xf>
    <xf numFmtId="0" fontId="133" fillId="105" borderId="0">
      <alignment horizontal="left" vertical="center" wrapText="1"/>
    </xf>
    <xf numFmtId="200" fontId="135" fillId="0" borderId="0">
      <alignment vertical="center"/>
    </xf>
    <xf numFmtId="0" fontId="136" fillId="61" borderId="0" applyNumberFormat="0" applyBorder="0" applyAlignment="0" applyProtection="0"/>
    <xf numFmtId="0" fontId="99" fillId="5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99" fillId="5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09"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2" borderId="2" applyFont="0" applyProtection="0">
      <alignment horizontal="right" vertical="center"/>
    </xf>
    <xf numFmtId="10" fontId="6" fillId="52" borderId="2" applyFont="0" applyProtection="0">
      <alignment horizontal="right" vertical="center"/>
    </xf>
    <xf numFmtId="9" fontId="6" fillId="52" borderId="2" applyFont="0" applyProtection="0">
      <alignment horizontal="right" vertical="center"/>
    </xf>
    <xf numFmtId="0" fontId="6" fillId="52" borderId="5" applyNumberFormat="0" applyFont="0" applyBorder="0" applyProtection="0">
      <alignment horizontal="left" vertical="center"/>
    </xf>
    <xf numFmtId="0" fontId="6" fillId="52"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49" borderId="0" applyNumberFormat="0" applyBorder="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61" fillId="21" borderId="22" applyNumberFormat="0" applyAlignment="0" applyProtection="0"/>
    <xf numFmtId="0" fontId="61" fillId="21" borderId="22" applyNumberFormat="0" applyAlignment="0" applyProtection="0"/>
    <xf numFmtId="0" fontId="92" fillId="55" borderId="30" applyNumberFormat="0" applyAlignment="0" applyProtection="0"/>
    <xf numFmtId="0" fontId="154" fillId="21" borderId="22"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154"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121" fillId="110" borderId="0" applyNumberFormat="0" applyFont="0" applyBorder="0" applyAlignment="0" applyProtection="0"/>
    <xf numFmtId="0" fontId="121" fillId="110" borderId="0" applyNumberFormat="0" applyFont="0" applyBorder="0" applyAlignment="0" applyProtection="0"/>
    <xf numFmtId="203" fontId="6" fillId="111" borderId="2" applyFont="0">
      <alignment vertical="center"/>
      <protection locked="0"/>
    </xf>
    <xf numFmtId="3" fontId="6" fillId="111" borderId="2" applyFont="0">
      <alignment horizontal="right" vertical="center"/>
      <protection locked="0"/>
    </xf>
    <xf numFmtId="174" fontId="6" fillId="111" borderId="2" applyFont="0">
      <alignment horizontal="right" vertical="center"/>
      <protection locked="0"/>
    </xf>
    <xf numFmtId="204" fontId="6" fillId="111" borderId="2" applyFont="0">
      <alignment vertical="center"/>
      <protection locked="0"/>
    </xf>
    <xf numFmtId="10" fontId="6" fillId="111" borderId="2" applyFont="0">
      <alignment horizontal="right" vertical="center"/>
      <protection locked="0"/>
    </xf>
    <xf numFmtId="9" fontId="6" fillId="111" borderId="8" applyFont="0">
      <alignment horizontal="right" vertical="center"/>
      <protection locked="0"/>
    </xf>
    <xf numFmtId="205" fontId="6" fillId="111" borderId="2" applyFont="0">
      <alignment horizontal="right" vertical="center"/>
      <protection locked="0"/>
    </xf>
    <xf numFmtId="184" fontId="6" fillId="111" borderId="8" applyFont="0">
      <alignment horizontal="right" vertical="center"/>
      <protection locked="0"/>
    </xf>
    <xf numFmtId="0" fontId="6" fillId="111" borderId="2" applyFont="0">
      <alignment horizontal="center" vertical="center" wrapText="1"/>
      <protection locked="0"/>
    </xf>
    <xf numFmtId="49" fontId="6" fillId="111" borderId="2" applyFont="0">
      <alignment vertical="center"/>
      <protection locked="0"/>
    </xf>
    <xf numFmtId="0" fontId="155" fillId="0" borderId="0" applyNumberFormat="0" applyFill="0" applyBorder="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81" fillId="95" borderId="0" applyNumberFormat="0" applyBorder="0" applyAlignment="0" applyProtection="0"/>
    <xf numFmtId="0" fontId="81" fillId="97" borderId="0" applyNumberFormat="0" applyBorder="0" applyAlignment="0" applyProtection="0"/>
    <xf numFmtId="0" fontId="81" fillId="98"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101"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3"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7" borderId="41"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0" borderId="0" applyNumberFormat="0" applyBorder="0" applyAlignment="0" applyProtection="0"/>
    <xf numFmtId="0" fontId="166" fillId="20"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66" fillId="20"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8" fillId="74" borderId="0" applyNumberFormat="0" applyBorder="0" applyAlignment="0" applyProtection="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4"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2" borderId="23" applyNumberFormat="0" applyAlignment="0" applyProtection="0"/>
    <xf numFmtId="0" fontId="173" fillId="22" borderId="23" applyNumberFormat="0" applyAlignment="0" applyProtection="0"/>
    <xf numFmtId="0" fontId="62" fillId="22" borderId="23" applyNumberFormat="0" applyAlignment="0" applyProtection="0"/>
    <xf numFmtId="0" fontId="158" fillId="59" borderId="31" applyNumberFormat="0" applyAlignment="0" applyProtection="0"/>
    <xf numFmtId="0" fontId="173" fillId="22" borderId="23"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5" borderId="0" applyNumberFormat="0" applyBorder="0" applyAlignment="0" applyProtection="0"/>
    <xf numFmtId="0" fontId="83" fillId="90" borderId="0" applyNumberFormat="0" applyBorder="0" applyAlignment="0" applyProtection="0"/>
    <xf numFmtId="0" fontId="83" fillId="77" borderId="0" applyNumberFormat="0" applyBorder="0" applyAlignment="0" applyProtection="0"/>
    <xf numFmtId="0" fontId="83" fillId="116" borderId="0" applyNumberFormat="0" applyBorder="0" applyAlignment="0" applyProtection="0"/>
    <xf numFmtId="0" fontId="83" fillId="88" borderId="0" applyNumberFormat="0" applyBorder="0" applyAlignment="0" applyProtection="0"/>
    <xf numFmtId="0" fontId="83" fillId="117" borderId="0" applyNumberFormat="0" applyBorder="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5" borderId="39" applyNumberFormat="0">
      <alignment vertical="top" wrapText="1"/>
    </xf>
    <xf numFmtId="0" fontId="6" fillId="105" borderId="39" applyNumberFormat="0">
      <alignment vertical="top" wrapText="1"/>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3" fontId="6" fillId="51" borderId="2" applyFont="0">
      <alignment horizontal="right" vertical="center"/>
      <protection locked="0"/>
    </xf>
    <xf numFmtId="0" fontId="123" fillId="49"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4" borderId="0" applyNumberFormat="0" applyBorder="0" applyAlignment="0" applyProtection="0"/>
    <xf numFmtId="1" fontId="176" fillId="118"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6" borderId="47" applyNumberFormat="0" applyFont="0" applyBorder="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6" borderId="47" applyNumberFormat="0" applyFont="0" applyBorder="0" applyAlignment="0" applyProtection="0"/>
    <xf numFmtId="0" fontId="6" fillId="76" borderId="47" applyNumberFormat="0" applyFont="0" applyBorder="0" applyAlignment="0" applyProtection="0"/>
    <xf numFmtId="0" fontId="6" fillId="76" borderId="47" applyNumberFormat="0" applyFont="0" applyBorder="0" applyAlignment="0" applyProtection="0"/>
    <xf numFmtId="0" fontId="6" fillId="76"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2" borderId="2" applyFont="0">
      <alignment vertical="center"/>
    </xf>
    <xf numFmtId="1" fontId="6" fillId="122" borderId="2" applyFont="0">
      <alignment horizontal="right" vertical="center"/>
    </xf>
    <xf numFmtId="204" fontId="6" fillId="122" borderId="2" applyFont="0">
      <alignment vertical="center"/>
    </xf>
    <xf numFmtId="9" fontId="6" fillId="122" borderId="2" applyFont="0">
      <alignment horizontal="right" vertical="center"/>
    </xf>
    <xf numFmtId="205" fontId="6" fillId="122" borderId="2" applyFont="0">
      <alignment horizontal="right" vertical="center"/>
    </xf>
    <xf numFmtId="10" fontId="6" fillId="122" borderId="2" applyFont="0">
      <alignment horizontal="right" vertical="center"/>
    </xf>
    <xf numFmtId="0" fontId="6" fillId="122" borderId="2" applyFont="0">
      <alignment horizontal="center" vertical="center" wrapText="1"/>
    </xf>
    <xf numFmtId="49" fontId="6" fillId="122" borderId="2" applyFont="0">
      <alignment vertical="center"/>
    </xf>
    <xf numFmtId="204" fontId="6" fillId="123" borderId="2" applyFont="0">
      <alignment vertical="center"/>
    </xf>
    <xf numFmtId="9" fontId="6" fillId="123" borderId="2" applyFont="0">
      <alignment horizontal="right" vertical="center"/>
    </xf>
    <xf numFmtId="203" fontId="6" fillId="49" borderId="2">
      <alignment vertical="center"/>
    </xf>
    <xf numFmtId="204" fontId="6" fillId="49" borderId="2" applyFont="0">
      <alignment horizontal="right" vertical="center"/>
    </xf>
    <xf numFmtId="1" fontId="6" fillId="49" borderId="2" applyFont="0">
      <alignment horizontal="right" vertical="center"/>
    </xf>
    <xf numFmtId="204" fontId="6" fillId="49" borderId="2" applyFont="0">
      <alignment vertical="center"/>
    </xf>
    <xf numFmtId="174" fontId="6" fillId="49" borderId="2" applyFont="0">
      <alignment vertical="center"/>
    </xf>
    <xf numFmtId="10" fontId="6" fillId="49" borderId="2" applyFont="0">
      <alignment horizontal="right" vertical="center"/>
    </xf>
    <xf numFmtId="9" fontId="6" fillId="49" borderId="2" applyFont="0">
      <alignment horizontal="right" vertical="center"/>
    </xf>
    <xf numFmtId="205" fontId="6" fillId="49" borderId="2" applyFont="0">
      <alignment horizontal="right" vertical="center"/>
    </xf>
    <xf numFmtId="10" fontId="6" fillId="49" borderId="6" applyFont="0">
      <alignment horizontal="right" vertical="center"/>
    </xf>
    <xf numFmtId="0" fontId="6" fillId="49" borderId="2" applyFont="0">
      <alignment horizontal="center" vertical="center" wrapText="1"/>
    </xf>
    <xf numFmtId="49" fontId="6" fillId="49"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3"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81" fillId="100" borderId="0" applyNumberFormat="0" applyBorder="0" applyAlignment="0" applyProtection="0"/>
    <xf numFmtId="0" fontId="81" fillId="117" borderId="0" applyNumberFormat="0" applyBorder="0" applyAlignment="0" applyProtection="0"/>
    <xf numFmtId="0" fontId="81" fillId="124"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0"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5" borderId="0" applyNumberFormat="0" applyBorder="0" applyAlignment="0" applyProtection="0"/>
    <xf numFmtId="0" fontId="78" fillId="125"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5"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0"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84" fillId="102" borderId="0" applyNumberFormat="0" applyFont="0" applyBorder="0"/>
    <xf numFmtId="0" fontId="91" fillId="125" borderId="31" applyNumberFormat="0" applyAlignment="0" applyProtection="0"/>
    <xf numFmtId="0" fontId="91" fillId="125"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6" borderId="13" applyNumberFormat="0" applyFont="0" applyBorder="0" applyProtection="0"/>
    <xf numFmtId="0" fontId="69" fillId="106" borderId="13" applyNumberFormat="0" applyFont="0" applyBorder="0" applyProtection="0"/>
    <xf numFmtId="0" fontId="137" fillId="127" borderId="0" applyNumberFormat="0" applyBorder="0" applyAlignment="0" applyProtection="0"/>
    <xf numFmtId="0" fontId="92" fillId="127" borderId="31" applyNumberFormat="0" applyAlignment="0" applyProtection="0"/>
    <xf numFmtId="0" fontId="92" fillId="127" borderId="31" applyNumberFormat="0" applyAlignment="0" applyProtection="0"/>
    <xf numFmtId="0" fontId="158" fillId="9" borderId="31" applyNumberFormat="0" applyAlignment="0" applyProtection="0"/>
    <xf numFmtId="0" fontId="92" fillId="114"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7" borderId="41" applyNumberFormat="0" applyFont="0" applyAlignment="0" applyProtection="0"/>
    <xf numFmtId="0" fontId="75" fillId="127" borderId="41" applyNumberFormat="0" applyFont="0" applyAlignment="0" applyProtection="0"/>
    <xf numFmtId="0" fontId="75" fillId="127" borderId="41" applyNumberFormat="0" applyFont="0" applyAlignment="0" applyProtection="0"/>
    <xf numFmtId="0" fontId="75"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4" borderId="0" applyNumberFormat="0" applyFont="0" applyAlignment="0" applyProtection="0"/>
    <xf numFmtId="0" fontId="6" fillId="74" borderId="0" applyNumberFormat="0" applyFont="0" applyAlignment="0" applyProtection="0"/>
    <xf numFmtId="175" fontId="6" fillId="0" borderId="0"/>
    <xf numFmtId="175" fontId="6" fillId="0" borderId="0"/>
    <xf numFmtId="0" fontId="75" fillId="63" borderId="0" applyNumberFormat="0" applyBorder="0" applyAlignment="0" applyProtection="0"/>
    <xf numFmtId="0" fontId="75" fillId="64" borderId="0" applyNumberFormat="0" applyBorder="0" applyAlignment="0" applyProtection="0"/>
    <xf numFmtId="0" fontId="75" fillId="57" borderId="0" applyNumberFormat="0" applyBorder="0" applyAlignment="0" applyProtection="0"/>
    <xf numFmtId="0" fontId="75" fillId="55" borderId="0" applyNumberFormat="0" applyBorder="0" applyAlignment="0" applyProtection="0"/>
    <xf numFmtId="0" fontId="75" fillId="61" borderId="0" applyNumberFormat="0" applyBorder="0" applyAlignment="0" applyProtection="0"/>
    <xf numFmtId="0" fontId="75" fillId="57" borderId="0" applyNumberFormat="0" applyBorder="0" applyAlignment="0" applyProtection="0"/>
    <xf numFmtId="232" fontId="75" fillId="66" borderId="0" applyNumberFormat="0" applyBorder="0" applyAlignment="0" applyProtection="0"/>
    <xf numFmtId="0" fontId="78" fillId="66" borderId="0" applyNumberFormat="0" applyBorder="0" applyAlignment="0" applyProtection="0"/>
    <xf numFmtId="232" fontId="75" fillId="66" borderId="0" applyNumberFormat="0" applyBorder="0" applyAlignment="0" applyProtection="0"/>
    <xf numFmtId="0" fontId="78" fillId="66" borderId="0" applyNumberFormat="0" applyBorder="0" applyAlignment="0" applyProtection="0"/>
    <xf numFmtId="232" fontId="75" fillId="66" borderId="0" applyNumberFormat="0" applyBorder="0" applyAlignment="0" applyProtection="0"/>
    <xf numFmtId="232"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32"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32"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77" fillId="64" borderId="0" applyNumberFormat="0" applyBorder="0" applyAlignment="0" applyProtection="0"/>
    <xf numFmtId="232" fontId="75" fillId="64" borderId="0" applyNumberFormat="0" applyBorder="0" applyAlignment="0" applyProtection="0"/>
    <xf numFmtId="232"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232" fontId="77"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11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71" borderId="0" applyNumberFormat="0" applyBorder="0" applyAlignment="0" applyProtection="0"/>
    <xf numFmtId="0" fontId="75" fillId="114" borderId="0" applyNumberFormat="0" applyBorder="0" applyAlignment="0" applyProtection="0"/>
    <xf numFmtId="0" fontId="75" fillId="49"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206" fillId="12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206" fillId="12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06" fillId="127"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206" fillId="127"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1" borderId="0" applyNumberFormat="0" applyBorder="0" applyAlignment="0" applyProtection="0"/>
    <xf numFmtId="0" fontId="81" fillId="101" borderId="0" applyNumberFormat="0" applyBorder="0" applyAlignment="0" applyProtection="0"/>
    <xf numFmtId="0" fontId="81" fillId="73" borderId="0" applyNumberFormat="0" applyBorder="0" applyAlignment="0" applyProtection="0"/>
    <xf numFmtId="0" fontId="81" fillId="49" borderId="0" applyNumberFormat="0" applyBorder="0" applyAlignment="0" applyProtection="0"/>
    <xf numFmtId="0" fontId="81" fillId="51" borderId="0" applyNumberFormat="0" applyBorder="0" applyAlignment="0" applyProtection="0"/>
    <xf numFmtId="0" fontId="81" fillId="71" borderId="0" applyNumberFormat="0" applyBorder="0" applyAlignment="0" applyProtection="0"/>
    <xf numFmtId="0" fontId="81" fillId="126" borderId="0" applyNumberFormat="0" applyBorder="0" applyAlignment="0" applyProtection="0"/>
    <xf numFmtId="0" fontId="81" fillId="127" borderId="0" applyNumberFormat="0" applyBorder="0" applyAlignment="0" applyProtection="0"/>
    <xf numFmtId="0" fontId="81" fillId="127" borderId="0" applyNumberFormat="0" applyBorder="0" applyAlignment="0" applyProtection="0"/>
    <xf numFmtId="0" fontId="81" fillId="10" borderId="0" applyNumberFormat="0" applyBorder="0" applyAlignment="0" applyProtection="0"/>
    <xf numFmtId="0" fontId="81" fillId="126" borderId="0" applyNumberFormat="0" applyBorder="0" applyAlignment="0" applyProtection="0"/>
    <xf numFmtId="0" fontId="81" fillId="127"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11"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206" fillId="95"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33"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4" fillId="102" borderId="0" applyNumberFormat="0" applyFont="0" applyBorder="0"/>
    <xf numFmtId="0" fontId="207" fillId="0" borderId="0"/>
    <xf numFmtId="0" fontId="127" fillId="0" borderId="0" applyNumberFormat="0" applyFill="0" applyBorder="0" applyAlignment="0" applyProtection="0"/>
    <xf numFmtId="0" fontId="209" fillId="105"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210" fillId="0" borderId="0" applyNumberFormat="0" applyFill="0" applyBorder="0">
      <alignment horizontal="left"/>
    </xf>
    <xf numFmtId="0" fontId="123" fillId="50" borderId="0" applyNumberFormat="0" applyBorder="0" applyAlignment="0" applyProtection="0"/>
    <xf numFmtId="0" fontId="211" fillId="125" borderId="31" applyNumberFormat="0" applyAlignment="0" applyProtection="0"/>
    <xf numFmtId="0" fontId="213" fillId="10"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7" borderId="0">
      <alignment vertical="center"/>
    </xf>
    <xf numFmtId="197" fontId="100" fillId="0" borderId="0" applyFont="0" applyFill="0" applyBorder="0" applyProtection="0"/>
    <xf numFmtId="0" fontId="208" fillId="105"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1" borderId="0" applyNumberFormat="0" applyBorder="0" applyAlignment="0" applyProtection="0"/>
    <xf numFmtId="0" fontId="137" fillId="127" borderId="0" applyNumberFormat="0" applyBorder="0" applyAlignment="0" applyProtection="0"/>
    <xf numFmtId="0" fontId="216" fillId="127"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7"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226" fillId="127"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227" fillId="114"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59" borderId="65" applyNumberFormat="0" applyAlignment="0" applyProtection="0"/>
    <xf numFmtId="0" fontId="158" fillId="10" borderId="68" applyNumberFormat="0" applyAlignment="0" applyProtection="0"/>
    <xf numFmtId="0" fontId="121" fillId="57" borderId="67" applyNumberFormat="0" applyFon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6" fillId="57" borderId="67" applyNumberFormat="0" applyFont="0" applyAlignment="0" applyProtection="0"/>
    <xf numFmtId="0" fontId="6" fillId="112" borderId="67" applyNumberFormat="0" applyFont="0" applyAlignment="0" applyProtection="0"/>
    <xf numFmtId="0" fontId="26" fillId="0" borderId="0"/>
    <xf numFmtId="0" fontId="6" fillId="0" borderId="0"/>
    <xf numFmtId="0" fontId="6" fillId="0" borderId="0"/>
    <xf numFmtId="0" fontId="169" fillId="68" borderId="64" applyFont="0" applyBorder="0"/>
    <xf numFmtId="0" fontId="158" fillId="10" borderId="68" applyNumberFormat="0" applyAlignment="0" applyProtection="0"/>
    <xf numFmtId="0" fontId="6" fillId="112" borderId="67" applyNumberFormat="0" applyFont="0" applyAlignment="0" applyProtection="0"/>
    <xf numFmtId="0" fontId="6" fillId="112" borderId="67" applyNumberFormat="0" applyFont="0" applyAlignment="0" applyProtection="0"/>
    <xf numFmtId="0" fontId="92" fillId="55"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6" borderId="66" applyNumberFormat="0" applyFont="0" applyBorder="0" applyAlignment="0" applyProtection="0">
      <alignment horizontal="right"/>
    </xf>
    <xf numFmtId="199" fontId="69" fillId="106" borderId="66" applyNumberFormat="0" applyFont="0" applyBorder="0" applyAlignment="0" applyProtection="0">
      <alignment horizontal="right"/>
    </xf>
    <xf numFmtId="0" fontId="92" fillId="52" borderId="65" applyNumberFormat="0" applyAlignment="0" applyProtection="0"/>
    <xf numFmtId="0" fontId="90" fillId="10" borderId="65" applyNumberFormat="0" applyAlignment="0" applyProtection="0"/>
    <xf numFmtId="0" fontId="90" fillId="59" borderId="65" applyNumberFormat="0" applyAlignment="0" applyProtection="0"/>
    <xf numFmtId="0" fontId="92" fillId="52" borderId="65" applyNumberFormat="0" applyAlignment="0" applyProtection="0"/>
    <xf numFmtId="0" fontId="90" fillId="76" borderId="65" applyNumberFormat="0" applyAlignment="0" applyProtection="0"/>
    <xf numFmtId="182" fontId="85" fillId="102" borderId="64" applyFont="0">
      <alignment horizontal="right"/>
    </xf>
    <xf numFmtId="182" fontId="85" fillId="102"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41" fillId="27" borderId="0" applyNumberFormat="0" applyBorder="0" applyAlignment="0" applyProtection="0"/>
    <xf numFmtId="0" fontId="41" fillId="31" borderId="0" applyNumberFormat="0" applyBorder="0" applyAlignment="0" applyProtection="0"/>
    <xf numFmtId="0" fontId="41" fillId="35" borderId="0" applyNumberFormat="0" applyBorder="0" applyAlignment="0" applyProtection="0"/>
    <xf numFmtId="0" fontId="41" fillId="39" borderId="0" applyNumberFormat="0" applyBorder="0" applyAlignment="0" applyProtection="0"/>
    <xf numFmtId="0" fontId="41" fillId="43" borderId="0" applyNumberFormat="0" applyBorder="0" applyAlignment="0" applyProtection="0"/>
    <xf numFmtId="0" fontId="41" fillId="47" borderId="0" applyNumberFormat="0" applyBorder="0" applyAlignment="0" applyProtection="0"/>
    <xf numFmtId="0" fontId="63" fillId="22" borderId="22" applyNumberFormat="0" applyAlignment="0" applyProtection="0"/>
    <xf numFmtId="0" fontId="60" fillId="19" borderId="0" applyNumberFormat="0" applyBorder="0" applyAlignment="0" applyProtection="0"/>
    <xf numFmtId="0" fontId="65" fillId="0" borderId="0" applyNumberFormat="0" applyFill="0" applyBorder="0" applyAlignment="0" applyProtection="0"/>
    <xf numFmtId="0" fontId="59" fillId="18" borderId="0" applyNumberFormat="0" applyBorder="0" applyAlignment="0" applyProtection="0"/>
    <xf numFmtId="0" fontId="61" fillId="21" borderId="22" applyNumberFormat="0" applyAlignment="0" applyProtection="0"/>
    <xf numFmtId="0" fontId="64" fillId="0" borderId="24" applyNumberFormat="0" applyFill="0" applyAlignment="0" applyProtection="0"/>
    <xf numFmtId="0" fontId="50" fillId="23" borderId="25" applyNumberFormat="0" applyAlignment="0" applyProtection="0"/>
    <xf numFmtId="0" fontId="1" fillId="8" borderId="12" applyNumberFormat="0" applyFont="0" applyAlignment="0" applyProtection="0"/>
    <xf numFmtId="0" fontId="67" fillId="20"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2" borderId="23" applyNumberFormat="0" applyAlignment="0" applyProtection="0"/>
    <xf numFmtId="0" fontId="41" fillId="24" borderId="0" applyNumberFormat="0" applyBorder="0" applyAlignment="0" applyProtection="0"/>
    <xf numFmtId="0" fontId="41" fillId="28" borderId="0" applyNumberFormat="0" applyBorder="0" applyAlignment="0" applyProtection="0"/>
    <xf numFmtId="0" fontId="41" fillId="32" borderId="0" applyNumberFormat="0" applyBorder="0" applyAlignment="0" applyProtection="0"/>
    <xf numFmtId="0" fontId="41" fillId="36" borderId="0" applyNumberFormat="0" applyBorder="0" applyAlignment="0" applyProtection="0"/>
    <xf numFmtId="0" fontId="41" fillId="40" borderId="0" applyNumberFormat="0" applyBorder="0" applyAlignment="0" applyProtection="0"/>
    <xf numFmtId="0" fontId="41" fillId="44"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4"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5"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38"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29"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1"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3" borderId="0" applyNumberFormat="0" applyBorder="0" applyAlignment="0" applyProtection="0"/>
    <xf numFmtId="0" fontId="23" fillId="0" borderId="0"/>
    <xf numFmtId="0" fontId="1" fillId="46" borderId="0" applyNumberFormat="0" applyBorder="0" applyAlignment="0" applyProtection="0"/>
    <xf numFmtId="0" fontId="1" fillId="30" borderId="0" applyNumberFormat="0" applyBorder="0" applyAlignment="0" applyProtection="0"/>
    <xf numFmtId="0" fontId="76" fillId="0" borderId="0"/>
    <xf numFmtId="0" fontId="1" fillId="4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76" fillId="0" borderId="0"/>
    <xf numFmtId="0" fontId="1" fillId="25" borderId="0" applyNumberFormat="0" applyBorder="0" applyAlignment="0" applyProtection="0"/>
    <xf numFmtId="0" fontId="229" fillId="0" borderId="0" applyNumberForma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6"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78" fillId="57" borderId="67" applyNumberFormat="0" applyFont="0" applyAlignment="0" applyProtection="0"/>
    <xf numFmtId="0" fontId="6" fillId="112" borderId="67" applyNumberFormat="0" applyFont="0" applyAlignment="0" applyProtection="0"/>
    <xf numFmtId="0" fontId="6" fillId="57" borderId="67" applyNumberFormat="0" applyFont="0" applyAlignment="0" applyProtection="0"/>
    <xf numFmtId="0" fontId="156" fillId="59" borderId="68" applyNumberFormat="0" applyAlignment="0" applyProtection="0"/>
    <xf numFmtId="0" fontId="157" fillId="74" borderId="65" applyNumberFormat="0" applyAlignment="0" applyProtection="0"/>
    <xf numFmtId="0" fontId="92" fillId="55" borderId="65" applyNumberFormat="0" applyAlignment="0" applyProtection="0"/>
    <xf numFmtId="3" fontId="6" fillId="111" borderId="61" applyFont="0">
      <alignment horizontal="right" vertical="center"/>
      <protection locked="0"/>
    </xf>
    <xf numFmtId="182" fontId="85" fillId="102" borderId="64" applyFont="0">
      <alignment horizontal="right"/>
    </xf>
    <xf numFmtId="182" fontId="85" fillId="102" borderId="64" applyFont="0">
      <alignment horizontal="right"/>
    </xf>
    <xf numFmtId="0" fontId="90" fillId="76" borderId="65" applyNumberFormat="0" applyAlignment="0" applyProtection="0"/>
    <xf numFmtId="0" fontId="92" fillId="52" borderId="65" applyNumberFormat="0" applyAlignment="0" applyProtection="0"/>
    <xf numFmtId="3" fontId="6" fillId="52" borderId="61" applyFont="0" applyProtection="0">
      <alignment horizontal="right" vertical="center"/>
    </xf>
    <xf numFmtId="0" fontId="90" fillId="59"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08" borderId="61">
      <alignment horizontal="center" vertical="center" wrapText="1"/>
    </xf>
    <xf numFmtId="0" fontId="133" fillId="98" borderId="61">
      <alignment horizontal="center" vertical="center" wrapText="1"/>
    </xf>
    <xf numFmtId="3" fontId="69" fillId="3" borderId="61">
      <alignment horizontal="right" vertical="center" indent="1"/>
    </xf>
    <xf numFmtId="0" fontId="92" fillId="52" borderId="65" applyNumberFormat="0" applyAlignment="0" applyProtection="0"/>
    <xf numFmtId="199" fontId="69" fillId="106" borderId="66" applyNumberFormat="0" applyFont="0" applyBorder="0" applyAlignment="0" applyProtection="0">
      <alignment horizontal="right"/>
    </xf>
    <xf numFmtId="199" fontId="69" fillId="106"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2" borderId="62" applyBorder="0"/>
    <xf numFmtId="0" fontId="6" fillId="52" borderId="63" applyNumberFormat="0" applyFont="0" applyBorder="0" applyProtection="0">
      <alignment horizontal="left" vertical="center"/>
    </xf>
    <xf numFmtId="0" fontId="92" fillId="55" borderId="65" applyNumberFormat="0" applyAlignment="0" applyProtection="0"/>
    <xf numFmtId="0" fontId="92" fillId="55" borderId="65" applyNumberFormat="0" applyAlignment="0" applyProtection="0"/>
    <xf numFmtId="0" fontId="156" fillId="59" borderId="68" applyNumberFormat="0" applyAlignment="0" applyProtection="0"/>
    <xf numFmtId="0" fontId="157" fillId="74" borderId="65" applyNumberFormat="0" applyAlignment="0" applyProtection="0"/>
    <xf numFmtId="0" fontId="6" fillId="112"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98" borderId="61">
      <alignment horizontal="center" vertical="center" wrapText="1"/>
    </xf>
    <xf numFmtId="0" fontId="133" fillId="108"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7" borderId="67" applyNumberFormat="0" applyFont="0" applyAlignment="0" applyProtection="0"/>
    <xf numFmtId="3" fontId="6" fillId="52" borderId="61" applyFont="0" applyProtection="0">
      <alignment horizontal="right" vertical="center"/>
    </xf>
    <xf numFmtId="0" fontId="169" fillId="68" borderId="64" applyFont="0" applyBorder="0"/>
    <xf numFmtId="3" fontId="6" fillId="111"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2" borderId="67" applyNumberFormat="0" applyFont="0" applyAlignment="0" applyProtection="0"/>
    <xf numFmtId="0" fontId="6" fillId="112" borderId="67" applyNumberFormat="0" applyFont="0" applyAlignment="0" applyProtection="0"/>
    <xf numFmtId="0" fontId="6" fillId="57" borderId="67" applyNumberFormat="0" applyFont="0" applyAlignment="0" applyProtection="0"/>
    <xf numFmtId="0" fontId="78" fillId="57" borderId="67" applyNumberFormat="0" applyFon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21" fillId="57" borderId="67" applyNumberFormat="0" applyFont="0" applyAlignment="0" applyProtection="0"/>
    <xf numFmtId="0" fontId="158" fillId="10" borderId="68" applyNumberFormat="0" applyAlignment="0" applyProtection="0"/>
    <xf numFmtId="0" fontId="178" fillId="59" borderId="65" applyNumberFormat="0" applyAlignment="0" applyProtection="0"/>
    <xf numFmtId="0" fontId="1" fillId="33"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6"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6" fillId="10" borderId="61" applyNumberFormat="0" applyFont="0" applyBorder="0" applyProtection="0">
      <alignment horizontal="center" vertical="center"/>
    </xf>
    <xf numFmtId="0" fontId="6" fillId="112"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5"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38"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33"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5" borderId="0" applyNumberFormat="0" applyBorder="0" applyAlignment="0" applyProtection="0"/>
    <xf numFmtId="0" fontId="1" fillId="41" borderId="0" applyNumberFormat="0" applyBorder="0" applyAlignment="0" applyProtection="0"/>
    <xf numFmtId="3" fontId="6" fillId="9" borderId="61" applyFont="0">
      <alignment horizontal="right" vertical="center"/>
    </xf>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1" borderId="83" applyFont="0">
      <alignment horizontal="right" vertical="center"/>
      <protection locked="0"/>
    </xf>
    <xf numFmtId="182" fontId="85" fillId="102" borderId="86" applyFont="0">
      <alignment horizontal="right"/>
    </xf>
    <xf numFmtId="182" fontId="85" fillId="102" borderId="86" applyFont="0">
      <alignment horizontal="right"/>
    </xf>
    <xf numFmtId="0" fontId="90" fillId="76" borderId="87" applyNumberFormat="0" applyAlignment="0" applyProtection="0"/>
    <xf numFmtId="0" fontId="92" fillId="52" borderId="87" applyNumberFormat="0" applyAlignment="0" applyProtection="0"/>
    <xf numFmtId="3" fontId="6" fillId="52" borderId="83" applyFont="0" applyProtection="0">
      <alignment horizontal="right" vertical="center"/>
    </xf>
    <xf numFmtId="0" fontId="90" fillId="59"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08" borderId="83">
      <alignment horizontal="center" vertical="center" wrapText="1"/>
    </xf>
    <xf numFmtId="0" fontId="133" fillId="98" borderId="83">
      <alignment horizontal="center" vertical="center" wrapText="1"/>
    </xf>
    <xf numFmtId="3" fontId="69" fillId="3" borderId="83">
      <alignment horizontal="right" vertical="center" indent="1"/>
    </xf>
    <xf numFmtId="182" fontId="85" fillId="102" borderId="75" applyFont="0">
      <alignment horizontal="right"/>
    </xf>
    <xf numFmtId="182" fontId="85" fillId="102" borderId="75" applyFont="0">
      <alignment horizontal="right"/>
    </xf>
    <xf numFmtId="0" fontId="90" fillId="76" borderId="76" applyNumberFormat="0" applyAlignment="0" applyProtection="0"/>
    <xf numFmtId="0" fontId="92" fillId="52" borderId="76" applyNumberFormat="0" applyAlignment="0" applyProtection="0"/>
    <xf numFmtId="0" fontId="90" fillId="59" borderId="76" applyNumberFormat="0" applyAlignment="0" applyProtection="0"/>
    <xf numFmtId="0" fontId="90" fillId="10" borderId="76" applyNumberFormat="0" applyAlignment="0" applyProtection="0"/>
    <xf numFmtId="0" fontId="104" fillId="62" borderId="73" applyBorder="0"/>
    <xf numFmtId="0" fontId="92" fillId="52" borderId="87" applyNumberFormat="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2" borderId="84" applyBorder="0"/>
    <xf numFmtId="0" fontId="6" fillId="52" borderId="85" applyNumberFormat="0" applyFont="0" applyBorder="0" applyProtection="0">
      <alignment horizontal="left" vertical="center"/>
    </xf>
    <xf numFmtId="0" fontId="92" fillId="55" borderId="87" applyNumberFormat="0" applyAlignment="0" applyProtection="0"/>
    <xf numFmtId="0" fontId="92" fillId="55" borderId="87" applyNumberFormat="0" applyAlignment="0" applyProtection="0"/>
    <xf numFmtId="0" fontId="156" fillId="59" borderId="90" applyNumberFormat="0" applyAlignment="0" applyProtection="0"/>
    <xf numFmtId="0" fontId="157" fillId="74" borderId="87" applyNumberFormat="0" applyAlignment="0" applyProtection="0"/>
    <xf numFmtId="0" fontId="6" fillId="112" borderId="89" applyNumberFormat="0" applyFont="0" applyAlignment="0" applyProtection="0"/>
    <xf numFmtId="0" fontId="158" fillId="10" borderId="90" applyNumberFormat="0" applyAlignment="0" applyProtection="0"/>
    <xf numFmtId="0" fontId="92" fillId="52" borderId="76" applyNumberFormat="0" applyAlignment="0" applyProtection="0"/>
    <xf numFmtId="199" fontId="69" fillId="106" borderId="77" applyNumberFormat="0" applyFont="0" applyBorder="0" applyAlignment="0" applyProtection="0">
      <alignment horizontal="right"/>
    </xf>
    <xf numFmtId="199" fontId="69" fillId="106" borderId="77" applyNumberFormat="0" applyFont="0" applyBorder="0" applyAlignment="0" applyProtection="0">
      <alignment horizontal="right"/>
    </xf>
    <xf numFmtId="3" fontId="69" fillId="3" borderId="72">
      <alignment horizontal="right" vertical="center" indent="1"/>
    </xf>
    <xf numFmtId="0" fontId="133" fillId="98" borderId="72">
      <alignment horizontal="center" vertical="center" wrapText="1"/>
    </xf>
    <xf numFmtId="0" fontId="133" fillId="108"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7" borderId="89" applyNumberFormat="0" applyFont="0" applyAlignment="0" applyProtection="0"/>
    <xf numFmtId="3" fontId="6" fillId="52" borderId="72" applyFont="0" applyProtection="0">
      <alignment horizontal="right" vertical="center"/>
    </xf>
    <xf numFmtId="0" fontId="6" fillId="52" borderId="74" applyNumberFormat="0" applyFont="0" applyBorder="0" applyProtection="0">
      <alignment horizontal="left" vertical="center"/>
    </xf>
    <xf numFmtId="0" fontId="169" fillId="68" borderId="86" applyFont="0" applyBorder="0"/>
    <xf numFmtId="0" fontId="92" fillId="55" borderId="76" applyNumberFormat="0" applyAlignment="0" applyProtection="0"/>
    <xf numFmtId="0" fontId="92" fillId="55" borderId="76" applyNumberFormat="0" applyAlignment="0" applyProtection="0"/>
    <xf numFmtId="3" fontId="6" fillId="111" borderId="72" applyFont="0">
      <alignment horizontal="right" vertical="center"/>
      <protection locked="0"/>
    </xf>
    <xf numFmtId="0" fontId="156" fillId="59" borderId="79" applyNumberFormat="0" applyAlignment="0" applyProtection="0"/>
    <xf numFmtId="0" fontId="157" fillId="74" borderId="76" applyNumberFormat="0" applyAlignment="0" applyProtection="0"/>
    <xf numFmtId="0" fontId="6" fillId="112" borderId="78" applyNumberFormat="0" applyFont="0" applyAlignment="0" applyProtection="0"/>
    <xf numFmtId="0" fontId="6" fillId="112"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7" borderId="78" applyNumberFormat="0" applyFont="0" applyAlignment="0" applyProtection="0"/>
    <xf numFmtId="0" fontId="169" fillId="68" borderId="75" applyFont="0" applyBorder="0"/>
    <xf numFmtId="0" fontId="6" fillId="112" borderId="89" applyNumberFormat="0" applyFont="0" applyAlignment="0" applyProtection="0"/>
    <xf numFmtId="0" fontId="6" fillId="112" borderId="89" applyNumberFormat="0" applyFont="0" applyAlignment="0" applyProtection="0"/>
    <xf numFmtId="0" fontId="6" fillId="57" borderId="89" applyNumberFormat="0" applyFont="0" applyAlignment="0" applyProtection="0"/>
    <xf numFmtId="0" fontId="78" fillId="57" borderId="89" applyNumberFormat="0" applyFon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21" fillId="57" borderId="89" applyNumberFormat="0" applyFont="0" applyAlignment="0" applyProtection="0"/>
    <xf numFmtId="0" fontId="158" fillId="10" borderId="90" applyNumberFormat="0" applyAlignment="0" applyProtection="0"/>
    <xf numFmtId="0" fontId="178" fillId="59" borderId="87" applyNumberFormat="0" applyAlignment="0" applyProtection="0"/>
    <xf numFmtId="0" fontId="6" fillId="112" borderId="78" applyNumberFormat="0" applyFont="0" applyAlignment="0" applyProtection="0"/>
    <xf numFmtId="0" fontId="6" fillId="112" borderId="78" applyNumberFormat="0" applyFont="0" applyAlignment="0" applyProtection="0"/>
    <xf numFmtId="0" fontId="6" fillId="57" borderId="78" applyNumberFormat="0" applyFont="0" applyAlignment="0" applyProtection="0"/>
    <xf numFmtId="0" fontId="78" fillId="57" borderId="78" applyNumberFormat="0" applyFon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21" fillId="57"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59" borderId="76" applyNumberFormat="0" applyAlignment="0" applyProtection="0"/>
    <xf numFmtId="0" fontId="158" fillId="76"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6"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2"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5" borderId="0" applyNumberFormat="0" applyBorder="0" applyAlignment="0" applyProtection="0"/>
    <xf numFmtId="182" fontId="85" fillId="102" borderId="64" applyFont="0">
      <alignment horizontal="right"/>
    </xf>
    <xf numFmtId="182" fontId="85" fillId="102" borderId="64" applyFont="0">
      <alignment horizontal="right"/>
    </xf>
    <xf numFmtId="0" fontId="90" fillId="76"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148" fillId="0" borderId="21" applyNumberFormat="0" applyFill="0" applyAlignment="0" applyProtection="0"/>
    <xf numFmtId="0" fontId="92" fillId="55" borderId="87" applyNumberFormat="0" applyAlignment="0" applyProtection="0"/>
    <xf numFmtId="0" fontId="156" fillId="59" borderId="90" applyNumberFormat="0" applyAlignment="0" applyProtection="0"/>
    <xf numFmtId="0" fontId="157" fillId="74"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7"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7" borderId="89" applyNumberFormat="0" applyFon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21" fillId="57"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59"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6"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4" borderId="0" applyNumberFormat="0" applyBorder="0" applyAlignment="0" applyProtection="0"/>
    <xf numFmtId="0" fontId="75" fillId="71" borderId="0" applyNumberFormat="0" applyBorder="0" applyAlignment="0" applyProtection="0"/>
    <xf numFmtId="0" fontId="75" fillId="11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75" fillId="66"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230" fillId="48" borderId="0" applyNumberFormat="0" applyBorder="0" applyAlignment="0" applyProtection="0"/>
    <xf numFmtId="0" fontId="230" fillId="49" borderId="0" applyNumberFormat="0" applyBorder="0" applyAlignment="0" applyProtection="0"/>
    <xf numFmtId="0" fontId="230" fillId="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48"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8" fillId="49"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8"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3"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0"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78"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5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5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52"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63" borderId="0" applyNumberFormat="0" applyBorder="0" applyAlignment="0" applyProtection="0"/>
    <xf numFmtId="0" fontId="75" fillId="64" borderId="0" applyNumberFormat="0" applyBorder="0" applyAlignment="0" applyProtection="0"/>
    <xf numFmtId="0" fontId="75" fillId="75" borderId="0" applyNumberFormat="0" applyBorder="0" applyAlignment="0" applyProtection="0"/>
    <xf numFmtId="0" fontId="75" fillId="60" borderId="0" applyNumberFormat="0" applyBorder="0" applyAlignment="0" applyProtection="0"/>
    <xf numFmtId="0" fontId="75" fillId="63" borderId="0" applyNumberFormat="0" applyBorder="0" applyAlignment="0" applyProtection="0"/>
    <xf numFmtId="0" fontId="75" fillId="77"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8" fillId="71" borderId="0" applyNumberFormat="0" applyBorder="0" applyAlignment="0" applyProtection="0"/>
    <xf numFmtId="0" fontId="75" fillId="71" borderId="0" applyNumberFormat="0" applyBorder="0" applyAlignment="0" applyProtection="0"/>
    <xf numFmtId="0" fontId="78"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8" fillId="72" borderId="0" applyNumberFormat="0" applyBorder="0" applyAlignment="0" applyProtection="0"/>
    <xf numFmtId="0" fontId="75" fillId="72" borderId="0" applyNumberFormat="0" applyBorder="0" applyAlignment="0" applyProtection="0"/>
    <xf numFmtId="0" fontId="78"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81" fillId="91" borderId="0" applyNumberFormat="0" applyBorder="0" applyAlignment="0" applyProtection="0"/>
    <xf numFmtId="0" fontId="81" fillId="75" borderId="0" applyNumberFormat="0" applyBorder="0" applyAlignment="0" applyProtection="0"/>
    <xf numFmtId="0" fontId="81" fillId="92" borderId="0" applyNumberFormat="0" applyBorder="0" applyAlignment="0" applyProtection="0"/>
    <xf numFmtId="0" fontId="81" fillId="93" borderId="0" applyNumberFormat="0" applyBorder="0" applyAlignment="0" applyProtection="0"/>
    <xf numFmtId="0" fontId="81" fillId="84" borderId="0" applyNumberFormat="0" applyBorder="0" applyAlignment="0" applyProtection="0"/>
    <xf numFmtId="0" fontId="206" fillId="84" borderId="0" applyNumberFormat="0" applyBorder="0" applyAlignment="0" applyProtection="0"/>
    <xf numFmtId="0" fontId="81" fillId="84" borderId="0" applyNumberFormat="0" applyBorder="0" applyAlignment="0" applyProtection="0"/>
    <xf numFmtId="0" fontId="206" fillId="84" borderId="0" applyNumberFormat="0" applyBorder="0" applyAlignment="0" applyProtection="0"/>
    <xf numFmtId="0" fontId="81" fillId="71" borderId="0" applyNumberFormat="0" applyBorder="0" applyAlignment="0" applyProtection="0"/>
    <xf numFmtId="0" fontId="206" fillId="71" borderId="0" applyNumberFormat="0" applyBorder="0" applyAlignment="0" applyProtection="0"/>
    <xf numFmtId="0" fontId="81" fillId="71" borderId="0" applyNumberFormat="0" applyBorder="0" applyAlignment="0" applyProtection="0"/>
    <xf numFmtId="0" fontId="206" fillId="71" borderId="0" applyNumberFormat="0" applyBorder="0" applyAlignment="0" applyProtection="0"/>
    <xf numFmtId="0" fontId="81" fillId="72" borderId="0" applyNumberFormat="0" applyBorder="0" applyAlignment="0" applyProtection="0"/>
    <xf numFmtId="0" fontId="206" fillId="72" borderId="0" applyNumberFormat="0" applyBorder="0" applyAlignment="0" applyProtection="0"/>
    <xf numFmtId="0" fontId="81" fillId="72" borderId="0" applyNumberFormat="0" applyBorder="0" applyAlignment="0" applyProtection="0"/>
    <xf numFmtId="0" fontId="206" fillId="72"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100" borderId="0" applyNumberFormat="0" applyBorder="0" applyAlignment="0" applyProtection="0"/>
    <xf numFmtId="0" fontId="81" fillId="117" borderId="0" applyNumberFormat="0" applyBorder="0" applyAlignment="0" applyProtection="0"/>
    <xf numFmtId="0" fontId="81" fillId="124"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0"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6" borderId="87" applyNumberFormat="0" applyAlignment="0" applyProtection="0"/>
    <xf numFmtId="0" fontId="102" fillId="103"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49" borderId="0" applyNumberFormat="0" applyBorder="0" applyAlignment="0" applyProtection="0"/>
    <xf numFmtId="0" fontId="234" fillId="49" borderId="0" applyNumberFormat="0" applyBorder="0" applyAlignment="0" applyProtection="0"/>
    <xf numFmtId="0" fontId="235" fillId="49" borderId="0" applyNumberFormat="0" applyBorder="0" applyAlignment="0" applyProtection="0"/>
    <xf numFmtId="0" fontId="123" fillId="49" borderId="0" applyNumberFormat="0" applyBorder="0" applyAlignment="0" applyProtection="0"/>
    <xf numFmtId="0" fontId="235" fillId="49" borderId="0" applyNumberFormat="0" applyBorder="0" applyAlignment="0" applyProtection="0"/>
    <xf numFmtId="0" fontId="234" fillId="49"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2" borderId="87" applyNumberFormat="0" applyAlignment="0" applyProtection="0"/>
    <xf numFmtId="0" fontId="221" fillId="52" borderId="87" applyNumberFormat="0" applyAlignment="0" applyProtection="0"/>
    <xf numFmtId="0" fontId="92" fillId="52" borderId="87" applyNumberFormat="0" applyAlignment="0" applyProtection="0"/>
    <xf numFmtId="0" fontId="221" fillId="52" borderId="87" applyNumberFormat="0" applyAlignment="0" applyProtection="0"/>
    <xf numFmtId="0" fontId="92" fillId="55"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5" borderId="33" applyNumberFormat="0" applyAlignment="0" applyProtection="0"/>
    <xf numFmtId="0" fontId="213" fillId="105" borderId="33" applyNumberFormat="0" applyAlignment="0" applyProtection="0"/>
    <xf numFmtId="0" fontId="102" fillId="105" borderId="33" applyNumberFormat="0" applyAlignment="0" applyProtection="0"/>
    <xf numFmtId="0" fontId="213" fillId="105" borderId="33" applyNumberFormat="0" applyAlignment="0" applyProtection="0"/>
    <xf numFmtId="0" fontId="75" fillId="112" borderId="89" applyNumberFormat="0" applyFont="0" applyAlignment="0" applyProtection="0"/>
    <xf numFmtId="0" fontId="6" fillId="112" borderId="89" applyNumberFormat="0" applyFont="0" applyAlignment="0" applyProtection="0"/>
    <xf numFmtId="0" fontId="6" fillId="112" borderId="89" applyNumberFormat="0" applyFont="0" applyAlignment="0" applyProtection="0"/>
    <xf numFmtId="0" fontId="75" fillId="112" borderId="89" applyNumberFormat="0" applyFont="0" applyAlignment="0" applyProtection="0"/>
    <xf numFmtId="0" fontId="78" fillId="112" borderId="89" applyNumberFormat="0" applyFont="0" applyAlignment="0" applyProtection="0"/>
    <xf numFmtId="0" fontId="75" fillId="112" borderId="89" applyNumberFormat="0" applyFont="0" applyAlignment="0" applyProtection="0"/>
    <xf numFmtId="0" fontId="75" fillId="112"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7" borderId="89" applyNumberFormat="0" applyFont="0" applyAlignment="0" applyProtection="0"/>
    <xf numFmtId="0" fontId="167" fillId="114" borderId="0" applyNumberFormat="0" applyBorder="0" applyAlignment="0" applyProtection="0"/>
    <xf numFmtId="0" fontId="240" fillId="114" borderId="0" applyNumberFormat="0" applyBorder="0" applyAlignment="0" applyProtection="0"/>
    <xf numFmtId="0" fontId="167" fillId="114" borderId="0" applyNumberFormat="0" applyBorder="0" applyAlignment="0" applyProtection="0"/>
    <xf numFmtId="0" fontId="240" fillId="114" borderId="0" applyNumberFormat="0" applyBorder="0" applyAlignment="0" applyProtection="0"/>
    <xf numFmtId="0" fontId="158" fillId="76"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5" borderId="0" applyNumberFormat="0" applyBorder="0" applyAlignment="0" applyProtection="0"/>
    <xf numFmtId="0" fontId="206" fillId="95" borderId="0" applyNumberFormat="0" applyBorder="0" applyAlignment="0" applyProtection="0"/>
    <xf numFmtId="0" fontId="81" fillId="95" borderId="0" applyNumberFormat="0" applyBorder="0" applyAlignment="0" applyProtection="0"/>
    <xf numFmtId="0" fontId="206" fillId="95"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8" borderId="0" applyNumberFormat="0" applyBorder="0" applyAlignment="0" applyProtection="0"/>
    <xf numFmtId="0" fontId="206" fillId="98" borderId="0" applyNumberFormat="0" applyBorder="0" applyAlignment="0" applyProtection="0"/>
    <xf numFmtId="0" fontId="81" fillId="98" borderId="0" applyNumberFormat="0" applyBorder="0" applyAlignment="0" applyProtection="0"/>
    <xf numFmtId="0" fontId="206" fillId="98"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101" borderId="0" applyNumberFormat="0" applyBorder="0" applyAlignment="0" applyProtection="0"/>
    <xf numFmtId="0" fontId="206" fillId="101" borderId="0" applyNumberFormat="0" applyBorder="0" applyAlignment="0" applyProtection="0"/>
    <xf numFmtId="0" fontId="81" fillId="101" borderId="0" applyNumberFormat="0" applyBorder="0" applyAlignment="0" applyProtection="0"/>
    <xf numFmtId="0" fontId="206" fillId="101"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5"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6" fillId="25"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6" fillId="25"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53" borderId="0" applyNumberFormat="0" applyBorder="0" applyAlignment="0" applyProtection="0"/>
    <xf numFmtId="0" fontId="79"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5" fillId="56" borderId="0" applyNumberFormat="0" applyBorder="0" applyAlignment="0" applyProtection="0"/>
    <xf numFmtId="0" fontId="76" fillId="29"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248" fillId="52" borderId="0" applyNumberFormat="0" applyBorder="0" applyAlignment="0" applyProtection="0"/>
    <xf numFmtId="0" fontId="248" fillId="51" borderId="0" applyNumberFormat="0" applyBorder="0" applyAlignment="0" applyProtection="0"/>
    <xf numFmtId="0" fontId="76" fillId="29" borderId="0" applyNumberFormat="0" applyBorder="0" applyAlignment="0" applyProtection="0"/>
    <xf numFmtId="0" fontId="75" fillId="56" borderId="0" applyNumberFormat="0" applyBorder="0" applyAlignment="0" applyProtection="0"/>
    <xf numFmtId="0" fontId="75" fillId="64" borderId="0" applyNumberFormat="0" applyBorder="0" applyAlignment="0" applyProtection="0"/>
    <xf numFmtId="0" fontId="75" fillId="55" borderId="0" applyNumberFormat="0" applyBorder="0" applyAlignment="0" applyProtection="0"/>
    <xf numFmtId="0" fontId="1" fillId="29" borderId="0" applyNumberFormat="0" applyBorder="0" applyAlignment="0" applyProtection="0"/>
    <xf numFmtId="0" fontId="75" fillId="55" borderId="0" applyNumberFormat="0" applyBorder="0" applyAlignment="0" applyProtection="0"/>
    <xf numFmtId="0" fontId="79" fillId="58" borderId="0" applyNumberFormat="0" applyBorder="0" applyAlignment="0" applyProtection="0"/>
    <xf numFmtId="0" fontId="76" fillId="33" borderId="0" applyNumberFormat="0" applyBorder="0" applyAlignment="0" applyProtection="0"/>
    <xf numFmtId="0" fontId="75" fillId="57" borderId="0" applyNumberFormat="0" applyBorder="0" applyAlignment="0" applyProtection="0"/>
    <xf numFmtId="0" fontId="78" fillId="58" borderId="0" applyNumberFormat="0" applyBorder="0" applyAlignment="0" applyProtection="0"/>
    <xf numFmtId="0" fontId="248" fillId="112" borderId="0" applyNumberFormat="0" applyBorder="0" applyAlignment="0" applyProtection="0"/>
    <xf numFmtId="0" fontId="248" fillId="50" borderId="0" applyNumberFormat="0" applyBorder="0" applyAlignment="0" applyProtection="0"/>
    <xf numFmtId="0" fontId="76" fillId="33"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3"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7" borderId="0" applyNumberFormat="0" applyBorder="0" applyAlignment="0" applyProtection="0"/>
    <xf numFmtId="0" fontId="75" fillId="55" borderId="0" applyNumberFormat="0" applyBorder="0" applyAlignment="0" applyProtection="0"/>
    <xf numFmtId="0" fontId="78" fillId="60" borderId="0" applyNumberFormat="0" applyBorder="0" applyAlignment="0" applyProtection="0"/>
    <xf numFmtId="0" fontId="248" fillId="134" borderId="0" applyNumberFormat="0" applyBorder="0" applyAlignment="0" applyProtection="0"/>
    <xf numFmtId="0" fontId="248" fillId="51" borderId="0" applyNumberFormat="0" applyBorder="0" applyAlignment="0" applyProtection="0"/>
    <xf numFmtId="0" fontId="76" fillId="37"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1" fillId="37" borderId="0" applyNumberFormat="0" applyBorder="0" applyAlignment="0" applyProtection="0"/>
    <xf numFmtId="0" fontId="75" fillId="59" borderId="0" applyNumberFormat="0" applyBorder="0" applyAlignment="0" applyProtection="0"/>
    <xf numFmtId="0" fontId="79" fillId="61" borderId="0" applyNumberFormat="0" applyBorder="0" applyAlignment="0" applyProtection="0"/>
    <xf numFmtId="0" fontId="6" fillId="0" borderId="0"/>
    <xf numFmtId="0" fontId="1" fillId="41" borderId="0" applyNumberFormat="0" applyBorder="0" applyAlignment="0" applyProtection="0"/>
    <xf numFmtId="0" fontId="76" fillId="41"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6" fillId="0" borderId="0"/>
    <xf numFmtId="0" fontId="1" fillId="45" borderId="0" applyNumberFormat="0" applyBorder="0" applyAlignment="0" applyProtection="0"/>
    <xf numFmtId="0" fontId="1" fillId="62" borderId="0" applyNumberFormat="0" applyBorder="0" applyAlignment="0" applyProtection="0"/>
    <xf numFmtId="0" fontId="76" fillId="45" borderId="0" applyNumberFormat="0" applyBorder="0" applyAlignment="0" applyProtection="0"/>
    <xf numFmtId="0" fontId="75" fillId="55"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25" borderId="0" applyNumberFormat="0" applyBorder="0" applyAlignment="0" applyProtection="0"/>
    <xf numFmtId="0" fontId="6" fillId="0" borderId="0"/>
    <xf numFmtId="0" fontId="1" fillId="65"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249" fillId="59"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78" fillId="66" borderId="0" applyNumberFormat="0" applyBorder="0" applyAlignment="0" applyProtection="0"/>
    <xf numFmtId="0" fontId="114" fillId="59" borderId="0" applyNumberFormat="0" applyBorder="0" applyAlignment="0" applyProtection="0"/>
    <xf numFmtId="0" fontId="1" fillId="25" borderId="0" applyNumberFormat="0" applyBorder="0" applyAlignment="0" applyProtection="0"/>
    <xf numFmtId="0" fontId="6" fillId="0" borderId="0"/>
    <xf numFmtId="0" fontId="78" fillId="66" borderId="0" applyNumberFormat="0" applyBorder="0" applyAlignment="0" applyProtection="0"/>
    <xf numFmtId="0" fontId="114" fillId="59" borderId="0" applyNumberFormat="0" applyBorder="0" applyAlignment="0" applyProtection="0"/>
    <xf numFmtId="0" fontId="75"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65" borderId="0" applyNumberFormat="0" applyBorder="0" applyAlignment="0" applyProtection="0"/>
    <xf numFmtId="0" fontId="1" fillId="6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1" fillId="65"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75"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114" fillId="59"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6" fillId="0" borderId="0"/>
    <xf numFmtId="0" fontId="1" fillId="29" borderId="0" applyNumberFormat="0" applyBorder="0" applyAlignment="0" applyProtection="0"/>
    <xf numFmtId="0" fontId="6" fillId="0" borderId="0"/>
    <xf numFmtId="0" fontId="1" fillId="67"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56" borderId="0" applyNumberFormat="0" applyBorder="0" applyAlignment="0" applyProtection="0"/>
    <xf numFmtId="0" fontId="114" fillId="61" borderId="0" applyNumberFormat="0" applyBorder="0" applyAlignment="0" applyProtection="0"/>
    <xf numFmtId="0" fontId="1" fillId="29" borderId="0" applyNumberFormat="0" applyBorder="0" applyAlignment="0" applyProtection="0"/>
    <xf numFmtId="0" fontId="6" fillId="0" borderId="0"/>
    <xf numFmtId="0" fontId="78" fillId="56" borderId="0" applyNumberFormat="0" applyBorder="0" applyAlignment="0" applyProtection="0"/>
    <xf numFmtId="0" fontId="114" fillId="61" borderId="0" applyNumberFormat="0" applyBorder="0" applyAlignment="0" applyProtection="0"/>
    <xf numFmtId="0" fontId="75"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56"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3" borderId="0" applyNumberFormat="0" applyBorder="0" applyAlignment="0" applyProtection="0"/>
    <xf numFmtId="0" fontId="6" fillId="0" borderId="0"/>
    <xf numFmtId="0" fontId="1" fillId="6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0" borderId="0" applyNumberFormat="0" applyBorder="0" applyAlignment="0" applyProtection="0"/>
    <xf numFmtId="0" fontId="1" fillId="33" borderId="0" applyNumberFormat="0" applyBorder="0" applyAlignment="0" applyProtection="0"/>
    <xf numFmtId="0" fontId="6" fillId="0" borderId="0"/>
    <xf numFmtId="0" fontId="78" fillId="58" borderId="0" applyNumberFormat="0" applyBorder="0" applyAlignment="0" applyProtection="0"/>
    <xf numFmtId="0" fontId="114" fillId="60" borderId="0" applyNumberFormat="0" applyBorder="0" applyAlignment="0" applyProtection="0"/>
    <xf numFmtId="0" fontId="75"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68" borderId="0" applyNumberFormat="0" applyBorder="0" applyAlignment="0" applyProtection="0"/>
    <xf numFmtId="0" fontId="1" fillId="68"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1" fillId="6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75"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7" borderId="0" applyNumberFormat="0" applyBorder="0" applyAlignment="0" applyProtection="0"/>
    <xf numFmtId="0" fontId="6" fillId="0" borderId="0"/>
    <xf numFmtId="0" fontId="1" fillId="69"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1" borderId="0" applyNumberFormat="0" applyBorder="0" applyAlignment="0" applyProtection="0"/>
    <xf numFmtId="0" fontId="1" fillId="37" borderId="0" applyNumberFormat="0" applyBorder="0" applyAlignment="0" applyProtection="0"/>
    <xf numFmtId="0" fontId="6" fillId="0" borderId="0"/>
    <xf numFmtId="0" fontId="78" fillId="60" borderId="0" applyNumberFormat="0" applyBorder="0" applyAlignment="0" applyProtection="0"/>
    <xf numFmtId="0" fontId="114" fillId="61" borderId="0" applyNumberFormat="0" applyBorder="0" applyAlignment="0" applyProtection="0"/>
    <xf numFmtId="0" fontId="75"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1" fillId="69"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1" borderId="0" applyNumberFormat="0" applyBorder="0" applyAlignment="0" applyProtection="0"/>
    <xf numFmtId="0" fontId="1" fillId="7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6" fillId="0" borderId="0"/>
    <xf numFmtId="0" fontId="1" fillId="41" borderId="0" applyNumberFormat="0" applyBorder="0" applyAlignment="0" applyProtection="0"/>
    <xf numFmtId="0" fontId="6" fillId="0" borderId="0"/>
    <xf numFmtId="0" fontId="1" fillId="70"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75" fillId="61" borderId="0" applyNumberFormat="0" applyBorder="0" applyAlignment="0" applyProtection="0"/>
    <xf numFmtId="0" fontId="6"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1" borderId="0" applyNumberFormat="0" applyBorder="0" applyAlignment="0" applyProtection="0"/>
    <xf numFmtId="0" fontId="114" fillId="55" borderId="0" applyNumberFormat="0" applyBorder="0" applyAlignment="0" applyProtection="0"/>
    <xf numFmtId="0" fontId="1" fillId="41" borderId="0" applyNumberFormat="0" applyBorder="0" applyAlignment="0" applyProtection="0"/>
    <xf numFmtId="0" fontId="6" fillId="0" borderId="0"/>
    <xf numFmtId="0" fontId="78" fillId="61" borderId="0" applyNumberFormat="0" applyBorder="0" applyAlignment="0" applyProtection="0"/>
    <xf numFmtId="0" fontId="114" fillId="55" borderId="0" applyNumberFormat="0" applyBorder="0" applyAlignment="0" applyProtection="0"/>
    <xf numFmtId="0" fontId="75"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 fillId="70"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75" fillId="61"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75"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70" borderId="0" applyNumberFormat="0" applyBorder="0" applyAlignment="0" applyProtection="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75" fillId="6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1" fillId="70"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6" fillId="0" borderId="0"/>
    <xf numFmtId="0" fontId="1" fillId="45" borderId="0" applyNumberFormat="0" applyBorder="0" applyAlignment="0" applyProtection="0"/>
    <xf numFmtId="0" fontId="6" fillId="0" borderId="0"/>
    <xf numFmtId="0" fontId="1" fillId="62"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78" fillId="55" borderId="0" applyNumberFormat="0" applyBorder="0" applyAlignment="0" applyProtection="0"/>
    <xf numFmtId="0" fontId="114" fillId="56" borderId="0" applyNumberFormat="0" applyBorder="0" applyAlignment="0" applyProtection="0"/>
    <xf numFmtId="0" fontId="1" fillId="45" borderId="0" applyNumberFormat="0" applyBorder="0" applyAlignment="0" applyProtection="0"/>
    <xf numFmtId="0" fontId="6" fillId="0" borderId="0"/>
    <xf numFmtId="0" fontId="78" fillId="55" borderId="0" applyNumberFormat="0" applyBorder="0" applyAlignment="0" applyProtection="0"/>
    <xf numFmtId="0" fontId="114" fillId="56" borderId="0" applyNumberFormat="0" applyBorder="0" applyAlignment="0" applyProtection="0"/>
    <xf numFmtId="0" fontId="75"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62" borderId="0" applyNumberFormat="0" applyBorder="0" applyAlignment="0" applyProtection="0"/>
    <xf numFmtId="0" fontId="1" fillId="62"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2"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6" borderId="0" applyNumberFormat="0" applyBorder="0" applyAlignment="0" applyProtection="0"/>
    <xf numFmtId="0" fontId="75" fillId="55" borderId="0" applyNumberFormat="0" applyBorder="0" applyAlignment="0" applyProtection="0"/>
    <xf numFmtId="0" fontId="75"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75" fillId="55" borderId="0" applyNumberFormat="0" applyBorder="0" applyAlignment="0" applyProtection="0"/>
    <xf numFmtId="0" fontId="6" fillId="0" borderId="0"/>
    <xf numFmtId="0" fontId="1" fillId="62" borderId="0" applyNumberFormat="0" applyBorder="0" applyAlignment="0" applyProtection="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3" borderId="0" applyNumberFormat="0" applyBorder="0" applyAlignment="0" applyProtection="0"/>
    <xf numFmtId="0" fontId="1" fillId="26" borderId="0" applyNumberFormat="0" applyBorder="0" applyAlignment="0" applyProtection="0"/>
    <xf numFmtId="0" fontId="76" fillId="26" borderId="0" applyNumberFormat="0" applyBorder="0" applyAlignment="0" applyProtection="0"/>
    <xf numFmtId="0" fontId="75" fillId="61"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6" borderId="0" applyNumberFormat="0" applyBorder="0" applyAlignment="0" applyProtection="0"/>
    <xf numFmtId="0" fontId="75" fillId="6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64" borderId="0" applyNumberFormat="0" applyBorder="0" applyAlignment="0" applyProtection="0"/>
    <xf numFmtId="0" fontId="6" fillId="0" borderId="0"/>
    <xf numFmtId="0" fontId="1" fillId="30" borderId="0" applyNumberFormat="0" applyBorder="0" applyAlignment="0" applyProtection="0"/>
    <xf numFmtId="0" fontId="76" fillId="3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9" fillId="75" borderId="0" applyNumberFormat="0" applyBorder="0" applyAlignment="0" applyProtection="0"/>
    <xf numFmtId="0" fontId="76" fillId="34" borderId="0" applyNumberFormat="0" applyBorder="0" applyAlignment="0" applyProtection="0"/>
    <xf numFmtId="0" fontId="75" fillId="74" borderId="0" applyNumberFormat="0" applyBorder="0" applyAlignment="0" applyProtection="0"/>
    <xf numFmtId="0" fontId="75" fillId="0" borderId="0"/>
    <xf numFmtId="0" fontId="248" fillId="114" borderId="0" applyNumberFormat="0" applyBorder="0" applyAlignment="0" applyProtection="0"/>
    <xf numFmtId="0" fontId="248" fillId="50" borderId="0" applyNumberFormat="0" applyBorder="0" applyAlignment="0" applyProtection="0"/>
    <xf numFmtId="0" fontId="76" fillId="34" borderId="0" applyNumberFormat="0" applyBorder="0" applyAlignment="0" applyProtection="0"/>
    <xf numFmtId="0" fontId="75" fillId="75" borderId="0" applyNumberFormat="0" applyBorder="0" applyAlignment="0" applyProtection="0"/>
    <xf numFmtId="0" fontId="75" fillId="74" borderId="0" applyNumberFormat="0" applyBorder="0" applyAlignment="0" applyProtection="0"/>
    <xf numFmtId="0" fontId="1" fillId="34" borderId="0" applyNumberFormat="0" applyBorder="0" applyAlignment="0" applyProtection="0"/>
    <xf numFmtId="0" fontId="75" fillId="74" borderId="0" applyNumberFormat="0" applyBorder="0" applyAlignment="0" applyProtection="0"/>
    <xf numFmtId="0" fontId="79" fillId="60" borderId="0" applyNumberFormat="0" applyBorder="0" applyAlignment="0" applyProtection="0"/>
    <xf numFmtId="0" fontId="76" fillId="38" borderId="0" applyNumberFormat="0" applyBorder="0" applyAlignment="0" applyProtection="0"/>
    <xf numFmtId="0" fontId="75" fillId="56" borderId="0" applyNumberFormat="0" applyBorder="0" applyAlignment="0" applyProtection="0"/>
    <xf numFmtId="0" fontId="75" fillId="0" borderId="0"/>
    <xf numFmtId="0" fontId="248" fillId="10" borderId="0" applyNumberFormat="0" applyBorder="0" applyAlignment="0" applyProtection="0"/>
    <xf numFmtId="0" fontId="248" fillId="54" borderId="0" applyNumberFormat="0" applyBorder="0" applyAlignment="0" applyProtection="0"/>
    <xf numFmtId="0" fontId="76" fillId="38" borderId="0" applyNumberFormat="0" applyBorder="0" applyAlignment="0" applyProtection="0"/>
    <xf numFmtId="0" fontId="75" fillId="60" borderId="0" applyNumberFormat="0" applyBorder="0" applyAlignment="0" applyProtection="0"/>
    <xf numFmtId="0" fontId="75" fillId="76" borderId="0" applyNumberFormat="0" applyBorder="0" applyAlignment="0" applyProtection="0"/>
    <xf numFmtId="0" fontId="1" fillId="38" borderId="0" applyNumberFormat="0" applyBorder="0" applyAlignment="0" applyProtection="0"/>
    <xf numFmtId="0" fontId="75" fillId="76" borderId="0" applyNumberFormat="0" applyBorder="0" applyAlignment="0" applyProtection="0"/>
    <xf numFmtId="0" fontId="79" fillId="63" borderId="0" applyNumberFormat="0" applyBorder="0" applyAlignment="0" applyProtection="0"/>
    <xf numFmtId="0" fontId="6" fillId="0" borderId="0"/>
    <xf numFmtId="0" fontId="1" fillId="42" borderId="0" applyNumberFormat="0" applyBorder="0" applyAlignment="0" applyProtection="0"/>
    <xf numFmtId="0" fontId="76" fillId="4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77" borderId="0" applyNumberFormat="0" applyBorder="0" applyAlignment="0" applyProtection="0"/>
    <xf numFmtId="0" fontId="76" fillId="46" borderId="0" applyNumberFormat="0" applyBorder="0" applyAlignment="0" applyProtection="0"/>
    <xf numFmtId="0" fontId="75" fillId="57" borderId="0" applyNumberFormat="0" applyBorder="0" applyAlignment="0" applyProtection="0"/>
    <xf numFmtId="0" fontId="75" fillId="0" borderId="0"/>
    <xf numFmtId="0" fontId="248" fillId="52" borderId="0" applyNumberFormat="0" applyBorder="0" applyAlignment="0" applyProtection="0"/>
    <xf numFmtId="0" fontId="248" fillId="49" borderId="0" applyNumberFormat="0" applyBorder="0" applyAlignment="0" applyProtection="0"/>
    <xf numFmtId="0" fontId="76" fillId="46" borderId="0" applyNumberFormat="0" applyBorder="0" applyAlignment="0" applyProtection="0"/>
    <xf numFmtId="0" fontId="75" fillId="77" borderId="0" applyNumberFormat="0" applyBorder="0" applyAlignment="0" applyProtection="0"/>
    <xf numFmtId="0" fontId="75" fillId="55" borderId="0" applyNumberFormat="0" applyBorder="0" applyAlignment="0" applyProtection="0"/>
    <xf numFmtId="0" fontId="1" fillId="46" borderId="0" applyNumberFormat="0" applyBorder="0" applyAlignment="0" applyProtection="0"/>
    <xf numFmtId="0" fontId="75"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26" borderId="0" applyNumberFormat="0" applyBorder="0" applyAlignment="0" applyProtection="0"/>
    <xf numFmtId="0" fontId="6" fillId="0" borderId="0"/>
    <xf numFmtId="0" fontId="1" fillId="78"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9" borderId="0" applyNumberFormat="0" applyBorder="0" applyAlignment="0" applyProtection="0"/>
    <xf numFmtId="0" fontId="1" fillId="26" borderId="0" applyNumberFormat="0" applyBorder="0" applyAlignment="0" applyProtection="0"/>
    <xf numFmtId="0" fontId="6" fillId="0" borderId="0"/>
    <xf numFmtId="0" fontId="78" fillId="63" borderId="0" applyNumberFormat="0" applyBorder="0" applyAlignment="0" applyProtection="0"/>
    <xf numFmtId="0" fontId="114" fillId="59" borderId="0" applyNumberFormat="0" applyBorder="0" applyAlignment="0" applyProtection="0"/>
    <xf numFmtId="0" fontId="75"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1" fillId="78"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9" borderId="0" applyNumberFormat="0" applyBorder="0" applyAlignment="0" applyProtection="0"/>
    <xf numFmtId="0" fontId="75" fillId="63" borderId="0" applyNumberFormat="0" applyBorder="0" applyAlignment="0" applyProtection="0"/>
    <xf numFmtId="0" fontId="75"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78"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6" fillId="0" borderId="0"/>
    <xf numFmtId="0" fontId="1" fillId="78" borderId="0" applyNumberFormat="0" applyBorder="0" applyAlignment="0" applyProtection="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4" borderId="0" applyNumberFormat="0" applyBorder="0" applyAlignment="0" applyProtection="0"/>
    <xf numFmtId="0" fontId="77" fillId="64" borderId="0" applyNumberFormat="0" applyBorder="0" applyAlignment="0" applyProtection="0"/>
    <xf numFmtId="0" fontId="6" fillId="0" borderId="0"/>
    <xf numFmtId="0" fontId="1" fillId="30" borderId="0" applyNumberFormat="0" applyBorder="0" applyAlignment="0" applyProtection="0"/>
    <xf numFmtId="0" fontId="6" fillId="0" borderId="0"/>
    <xf numFmtId="0" fontId="1" fillId="79"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4" borderId="0" applyNumberFormat="0" applyBorder="0" applyAlignment="0" applyProtection="0"/>
    <xf numFmtId="0" fontId="114" fillId="63" borderId="0" applyNumberFormat="0" applyBorder="0" applyAlignment="0" applyProtection="0"/>
    <xf numFmtId="0" fontId="1" fillId="30" borderId="0" applyNumberFormat="0" applyBorder="0" applyAlignment="0" applyProtection="0"/>
    <xf numFmtId="0" fontId="6" fillId="0" borderId="0"/>
    <xf numFmtId="0" fontId="78" fillId="64" borderId="0" applyNumberFormat="0" applyBorder="0" applyAlignment="0" applyProtection="0"/>
    <xf numFmtId="0" fontId="114" fillId="63" borderId="0" applyNumberFormat="0" applyBorder="0" applyAlignment="0" applyProtection="0"/>
    <xf numFmtId="0" fontId="75"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9" borderId="0" applyNumberFormat="0" applyBorder="0" applyAlignment="0" applyProtection="0"/>
    <xf numFmtId="0" fontId="1" fillId="79"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9"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3" borderId="0" applyNumberFormat="0" applyBorder="0" applyAlignment="0" applyProtection="0"/>
    <xf numFmtId="0" fontId="75" fillId="64"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79"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4" borderId="0" applyNumberFormat="0" applyBorder="0" applyAlignment="0" applyProtection="0"/>
    <xf numFmtId="0" fontId="6" fillId="0" borderId="0"/>
    <xf numFmtId="0" fontId="1" fillId="79" borderId="0" applyNumberFormat="0" applyBorder="0" applyAlignment="0" applyProtection="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5" borderId="0" applyNumberFormat="0" applyBorder="0" applyAlignment="0" applyProtection="0"/>
    <xf numFmtId="0" fontId="77" fillId="75" borderId="0" applyNumberFormat="0" applyBorder="0" applyAlignment="0" applyProtection="0"/>
    <xf numFmtId="0" fontId="6" fillId="0" borderId="0"/>
    <xf numFmtId="0" fontId="1" fillId="34" borderId="0" applyNumberFormat="0" applyBorder="0" applyAlignment="0" applyProtection="0"/>
    <xf numFmtId="0" fontId="6" fillId="0" borderId="0"/>
    <xf numFmtId="0" fontId="1" fillId="80"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78" fillId="75" borderId="0" applyNumberFormat="0" applyBorder="0" applyAlignment="0" applyProtection="0"/>
    <xf numFmtId="0" fontId="114" fillId="60" borderId="0" applyNumberFormat="0" applyBorder="0" applyAlignment="0" applyProtection="0"/>
    <xf numFmtId="0" fontId="1" fillId="34" borderId="0" applyNumberFormat="0" applyBorder="0" applyAlignment="0" applyProtection="0"/>
    <xf numFmtId="0" fontId="6" fillId="0" borderId="0"/>
    <xf numFmtId="0" fontId="78" fillId="75" borderId="0" applyNumberFormat="0" applyBorder="0" applyAlignment="0" applyProtection="0"/>
    <xf numFmtId="0" fontId="114" fillId="60" borderId="0" applyNumberFormat="0" applyBorder="0" applyAlignment="0" applyProtection="0"/>
    <xf numFmtId="0" fontId="75"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0" borderId="0" applyNumberFormat="0" applyBorder="0" applyAlignment="0" applyProtection="0"/>
    <xf numFmtId="0" fontId="75" fillId="75" borderId="0" applyNumberFormat="0" applyBorder="0" applyAlignment="0" applyProtection="0"/>
    <xf numFmtId="0" fontId="75"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80"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75" fillId="7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8" borderId="0" applyNumberFormat="0" applyBorder="0" applyAlignment="0" applyProtection="0"/>
    <xf numFmtId="0" fontId="6" fillId="0" borderId="0"/>
    <xf numFmtId="0" fontId="1" fillId="81"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0" borderId="0" applyNumberFormat="0" applyBorder="0" applyAlignment="0" applyProtection="0"/>
    <xf numFmtId="0" fontId="114" fillId="63" borderId="0" applyNumberFormat="0" applyBorder="0" applyAlignment="0" applyProtection="0"/>
    <xf numFmtId="0" fontId="1" fillId="38" borderId="0" applyNumberFormat="0" applyBorder="0" applyAlignment="0" applyProtection="0"/>
    <xf numFmtId="0" fontId="6" fillId="0" borderId="0"/>
    <xf numFmtId="0" fontId="78" fillId="60" borderId="0" applyNumberFormat="0" applyBorder="0" applyAlignment="0" applyProtection="0"/>
    <xf numFmtId="0" fontId="114" fillId="63" borderId="0" applyNumberFormat="0" applyBorder="0" applyAlignment="0" applyProtection="0"/>
    <xf numFmtId="0" fontId="75"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3" borderId="0" applyNumberFormat="0" applyBorder="0" applyAlignment="0" applyProtection="0"/>
    <xf numFmtId="0" fontId="75" fillId="60"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81"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2" borderId="0" applyNumberFormat="0" applyBorder="0" applyAlignment="0" applyProtection="0"/>
    <xf numFmtId="0" fontId="6" fillId="0" borderId="0"/>
    <xf numFmtId="0" fontId="1" fillId="82"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5" borderId="0" applyNumberFormat="0" applyBorder="0" applyAlignment="0" applyProtection="0"/>
    <xf numFmtId="0" fontId="1" fillId="42" borderId="0" applyNumberFormat="0" applyBorder="0" applyAlignment="0" applyProtection="0"/>
    <xf numFmtId="0" fontId="6" fillId="0" borderId="0"/>
    <xf numFmtId="0" fontId="78" fillId="63" borderId="0" applyNumberFormat="0" applyBorder="0" applyAlignment="0" applyProtection="0"/>
    <xf numFmtId="0" fontId="114" fillId="55" borderId="0" applyNumberFormat="0" applyBorder="0" applyAlignment="0" applyProtection="0"/>
    <xf numFmtId="0" fontId="75"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5" borderId="0" applyNumberFormat="0" applyBorder="0" applyAlignment="0" applyProtection="0"/>
    <xf numFmtId="0" fontId="75" fillId="63" borderId="0" applyNumberFormat="0" applyBorder="0" applyAlignment="0" applyProtection="0"/>
    <xf numFmtId="0" fontId="75"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8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46" borderId="0" applyNumberFormat="0" applyBorder="0" applyAlignment="0" applyProtection="0"/>
    <xf numFmtId="0" fontId="6" fillId="0" borderId="0"/>
    <xf numFmtId="0" fontId="1" fillId="83"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56" borderId="0" applyNumberFormat="0" applyBorder="0" applyAlignment="0" applyProtection="0"/>
    <xf numFmtId="0" fontId="1" fillId="46" borderId="0" applyNumberFormat="0" applyBorder="0" applyAlignment="0" applyProtection="0"/>
    <xf numFmtId="0" fontId="6" fillId="0" borderId="0"/>
    <xf numFmtId="0" fontId="78" fillId="77" borderId="0" applyNumberFormat="0" applyBorder="0" applyAlignment="0" applyProtection="0"/>
    <xf numFmtId="0" fontId="114" fillId="56" borderId="0" applyNumberFormat="0" applyBorder="0" applyAlignment="0" applyProtection="0"/>
    <xf numFmtId="0" fontId="75"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6" borderId="0" applyNumberFormat="0" applyBorder="0" applyAlignment="0" applyProtection="0"/>
    <xf numFmtId="0" fontId="75" fillId="77" borderId="0" applyNumberFormat="0" applyBorder="0" applyAlignment="0" applyProtection="0"/>
    <xf numFmtId="0" fontId="75"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83"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1" borderId="0" applyNumberFormat="0" applyBorder="0" applyAlignment="0" applyProtection="0"/>
    <xf numFmtId="0" fontId="41" fillId="27" borderId="0" applyNumberFormat="0" applyBorder="0" applyAlignment="0" applyProtection="0"/>
    <xf numFmtId="0" fontId="82" fillId="27" borderId="0" applyNumberFormat="0" applyBorder="0" applyAlignment="0" applyProtection="0"/>
    <xf numFmtId="0" fontId="81" fillId="61"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1" borderId="0" applyNumberFormat="0" applyBorder="0" applyAlignment="0" applyProtection="0"/>
    <xf numFmtId="0" fontId="81" fillId="61"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2" fillId="31"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3" fillId="75" borderId="0" applyNumberFormat="0" applyBorder="0" applyAlignment="0" applyProtection="0"/>
    <xf numFmtId="0" fontId="41" fillId="35" borderId="0" applyNumberFormat="0" applyBorder="0" applyAlignment="0" applyProtection="0"/>
    <xf numFmtId="0" fontId="82" fillId="35" borderId="0" applyNumberFormat="0" applyBorder="0" applyAlignment="0" applyProtection="0"/>
    <xf numFmtId="0" fontId="81" fillId="77" borderId="0" applyNumberFormat="0" applyBorder="0" applyAlignment="0" applyProtection="0"/>
    <xf numFmtId="0" fontId="75" fillId="0" borderId="0"/>
    <xf numFmtId="0" fontId="6" fillId="0" borderId="0"/>
    <xf numFmtId="0" fontId="250" fillId="135" borderId="0" applyNumberFormat="0" applyBorder="0" applyAlignment="0" applyProtection="0"/>
    <xf numFmtId="0" fontId="81" fillId="75" borderId="0" applyNumberFormat="0" applyBorder="0" applyAlignment="0" applyProtection="0"/>
    <xf numFmtId="0" fontId="81" fillId="77"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3" fillId="92" borderId="0" applyNumberFormat="0" applyBorder="0" applyAlignment="0" applyProtection="0"/>
    <xf numFmtId="0" fontId="41" fillId="39" borderId="0" applyNumberFormat="0" applyBorder="0" applyAlignment="0" applyProtection="0"/>
    <xf numFmtId="0" fontId="82" fillId="39" borderId="0" applyNumberFormat="0" applyBorder="0" applyAlignment="0" applyProtection="0"/>
    <xf numFmtId="0" fontId="81" fillId="56" borderId="0" applyNumberFormat="0" applyBorder="0" applyAlignment="0" applyProtection="0"/>
    <xf numFmtId="0" fontId="75" fillId="0" borderId="0"/>
    <xf numFmtId="0" fontId="6" fillId="0" borderId="0"/>
    <xf numFmtId="0" fontId="250" fillId="54" borderId="0" applyNumberFormat="0" applyBorder="0" applyAlignment="0" applyProtection="0"/>
    <xf numFmtId="0" fontId="81" fillId="92" borderId="0" applyNumberFormat="0" applyBorder="0" applyAlignment="0" applyProtection="0"/>
    <xf numFmtId="0" fontId="81" fillId="5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2" fillId="43"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3" fillId="93" borderId="0" applyNumberFormat="0" applyBorder="0" applyAlignment="0" applyProtection="0"/>
    <xf numFmtId="0" fontId="41" fillId="47" borderId="0" applyNumberFormat="0" applyBorder="0" applyAlignment="0" applyProtection="0"/>
    <xf numFmtId="0" fontId="82" fillId="47"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49" borderId="0" applyNumberFormat="0" applyBorder="0" applyAlignment="0" applyProtection="0"/>
    <xf numFmtId="0" fontId="81" fillId="93" borderId="0" applyNumberFormat="0" applyBorder="0" applyAlignment="0" applyProtection="0"/>
    <xf numFmtId="0" fontId="6" fillId="0" borderId="0" applyNumberFormat="0" applyFont="0" applyFill="0" applyBorder="0" applyAlignment="0" applyProtection="0"/>
    <xf numFmtId="0" fontId="81" fillId="55" borderId="0" applyNumberFormat="0" applyBorder="0" applyAlignment="0" applyProtection="0"/>
    <xf numFmtId="0" fontId="81"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1" borderId="0" applyNumberFormat="0" applyBorder="0" applyAlignment="0" applyProtection="0"/>
    <xf numFmtId="0" fontId="251" fillId="91" borderId="0" applyNumberFormat="0" applyBorder="0" applyAlignment="0" applyProtection="0"/>
    <xf numFmtId="0" fontId="41" fillId="27" borderId="0" applyNumberFormat="0" applyBorder="0" applyAlignment="0" applyProtection="0"/>
    <xf numFmtId="0" fontId="81" fillId="91" borderId="0" applyNumberFormat="0" applyBorder="0" applyAlignment="0" applyProtection="0"/>
    <xf numFmtId="0" fontId="251" fillId="64" borderId="0" applyNumberFormat="0" applyBorder="0" applyAlignment="0" applyProtection="0"/>
    <xf numFmtId="0" fontId="251" fillId="64" borderId="0" applyNumberFormat="0" applyBorder="0" applyAlignment="0" applyProtection="0"/>
    <xf numFmtId="0" fontId="41" fillId="31" borderId="0" applyNumberFormat="0" applyBorder="0" applyAlignment="0" applyProtection="0"/>
    <xf numFmtId="0" fontId="81" fillId="64"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41" fillId="35" borderId="0" applyNumberFormat="0" applyBorder="0" applyAlignment="0" applyProtection="0"/>
    <xf numFmtId="0" fontId="81" fillId="75" borderId="0" applyNumberFormat="0" applyBorder="0" applyAlignment="0" applyProtection="0"/>
    <xf numFmtId="0" fontId="251" fillId="92" borderId="0" applyNumberFormat="0" applyBorder="0" applyAlignment="0" applyProtection="0"/>
    <xf numFmtId="0" fontId="251" fillId="92" borderId="0" applyNumberFormat="0" applyBorder="0" applyAlignment="0" applyProtection="0"/>
    <xf numFmtId="0" fontId="41" fillId="39" borderId="0" applyNumberFormat="0" applyBorder="0" applyAlignment="0" applyProtection="0"/>
    <xf numFmtId="0" fontId="81" fillId="92" borderId="0" applyNumberFormat="0" applyBorder="0" applyAlignment="0" applyProtection="0"/>
    <xf numFmtId="0" fontId="251" fillId="88" borderId="0" applyNumberFormat="0" applyBorder="0" applyAlignment="0" applyProtection="0"/>
    <xf numFmtId="0" fontId="251" fillId="88" borderId="0" applyNumberFormat="0" applyBorder="0" applyAlignment="0" applyProtection="0"/>
    <xf numFmtId="0" fontId="41" fillId="43" borderId="0" applyNumberFormat="0" applyBorder="0" applyAlignment="0" applyProtection="0"/>
    <xf numFmtId="0" fontId="81" fillId="88" borderId="0" applyNumberFormat="0" applyBorder="0" applyAlignment="0" applyProtection="0"/>
    <xf numFmtId="0" fontId="251" fillId="93" borderId="0" applyNumberFormat="0" applyBorder="0" applyAlignment="0" applyProtection="0"/>
    <xf numFmtId="0" fontId="251" fillId="93" borderId="0" applyNumberFormat="0" applyBorder="0" applyAlignment="0" applyProtection="0"/>
    <xf numFmtId="0" fontId="41" fillId="47" borderId="0" applyNumberFormat="0" applyBorder="0" applyAlignment="0" applyProtection="0"/>
    <xf numFmtId="0" fontId="81" fillId="93" borderId="0" applyNumberFormat="0" applyBorder="0" applyAlignment="0" applyProtection="0"/>
    <xf numFmtId="0" fontId="83" fillId="100" borderId="0" applyNumberFormat="0" applyBorder="0" applyAlignment="0" applyProtection="0"/>
    <xf numFmtId="0" fontId="41" fillId="24" borderId="0" applyNumberFormat="0" applyBorder="0" applyAlignment="0" applyProtection="0"/>
    <xf numFmtId="0" fontId="82" fillId="24"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0" borderId="0" applyNumberFormat="0" applyBorder="0" applyAlignment="0" applyProtection="0"/>
    <xf numFmtId="0" fontId="6" fillId="0" borderId="0" applyNumberFormat="0" applyFont="0" applyFill="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3" fillId="117" borderId="0" applyNumberFormat="0" applyBorder="0" applyAlignment="0" applyProtection="0"/>
    <xf numFmtId="0" fontId="41" fillId="28" borderId="0" applyNumberFormat="0" applyBorder="0" applyAlignment="0" applyProtection="0"/>
    <xf numFmtId="0" fontId="82" fillId="28"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24" borderId="0" applyNumberFormat="0" applyBorder="0" applyAlignment="0" applyProtection="0"/>
    <xf numFmtId="0" fontId="41" fillId="32" borderId="0" applyNumberFormat="0" applyBorder="0" applyAlignment="0" applyProtection="0"/>
    <xf numFmtId="0" fontId="82" fillId="32"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3" fillId="92" borderId="0" applyNumberFormat="0" applyBorder="0" applyAlignment="0" applyProtection="0"/>
    <xf numFmtId="0" fontId="41" fillId="36" borderId="0" applyNumberFormat="0" applyBorder="0" applyAlignment="0" applyProtection="0"/>
    <xf numFmtId="0" fontId="82" fillId="3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6" borderId="0" applyNumberFormat="0" applyBorder="0" applyAlignment="0" applyProtection="0"/>
    <xf numFmtId="0" fontId="81" fillId="92" borderId="0" applyNumberFormat="0" applyBorder="0" applyAlignment="0" applyProtection="0"/>
    <xf numFmtId="0" fontId="6" fillId="0" borderId="0" applyNumberFormat="0" applyFont="0" applyFill="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3" fillId="88" borderId="0" applyNumberFormat="0" applyBorder="0" applyAlignment="0" applyProtection="0"/>
    <xf numFmtId="0" fontId="41" fillId="40" borderId="0" applyNumberFormat="0" applyBorder="0" applyAlignment="0" applyProtection="0"/>
    <xf numFmtId="0" fontId="82" fillId="40"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3" fillId="90" borderId="0" applyNumberFormat="0" applyBorder="0" applyAlignment="0" applyProtection="0"/>
    <xf numFmtId="0" fontId="41" fillId="44" borderId="0" applyNumberFormat="0" applyBorder="0" applyAlignment="0" applyProtection="0"/>
    <xf numFmtId="0" fontId="82" fillId="44"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75" fillId="0" borderId="0"/>
    <xf numFmtId="182" fontId="85" fillId="102" borderId="94" applyFont="0">
      <alignment horizontal="right"/>
    </xf>
    <xf numFmtId="182" fontId="85" fillId="102" borderId="94" applyFont="0">
      <alignment horizontal="right"/>
    </xf>
    <xf numFmtId="0" fontId="75" fillId="0" borderId="0"/>
    <xf numFmtId="182" fontId="85" fillId="102" borderId="94" applyFont="0">
      <alignment horizontal="right"/>
    </xf>
    <xf numFmtId="0" fontId="75" fillId="0" borderId="0"/>
    <xf numFmtId="182" fontId="85" fillId="102" borderId="94" applyFont="0">
      <alignment horizontal="right"/>
    </xf>
    <xf numFmtId="182" fontId="85" fillId="102" borderId="94" applyFont="0">
      <alignment horizontal="right"/>
    </xf>
    <xf numFmtId="182" fontId="85" fillId="102"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6" borderId="0" applyNumberFormat="0" applyBorder="0" applyAlignment="0" applyProtection="0"/>
    <xf numFmtId="0" fontId="95" fillId="56" borderId="0" applyNumberFormat="0" applyBorder="0" applyAlignment="0" applyProtection="0"/>
    <xf numFmtId="0" fontId="60" fillId="19" borderId="0" applyNumberFormat="0" applyBorder="0" applyAlignment="0" applyProtection="0"/>
    <xf numFmtId="0" fontId="88" fillId="19"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6" fillId="0" borderId="0"/>
    <xf numFmtId="0" fontId="63" fillId="22" borderId="22" applyNumberFormat="0" applyAlignment="0" applyProtection="0"/>
    <xf numFmtId="0" fontId="93" fillId="0" borderId="0" applyNumberFormat="0" applyFill="0" applyBorder="0" applyAlignment="0"/>
    <xf numFmtId="0" fontId="6" fillId="0" borderId="0"/>
    <xf numFmtId="0" fontId="75" fillId="0" borderId="0"/>
    <xf numFmtId="232" fontId="252" fillId="76" borderId="87" applyNumberFormat="0" applyAlignment="0" applyProtection="0"/>
    <xf numFmtId="0" fontId="75" fillId="0" borderId="0"/>
    <xf numFmtId="0" fontId="6" fillId="0" borderId="0"/>
    <xf numFmtId="0" fontId="192" fillId="103" borderId="33" applyNumberFormat="0" applyAlignment="0" applyProtection="0"/>
    <xf numFmtId="0" fontId="50" fillId="23" borderId="25" applyNumberFormat="0" applyAlignment="0" applyProtection="0"/>
    <xf numFmtId="0" fontId="102" fillId="103"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6" borderId="0" applyNumberFormat="0" applyBorder="0" applyAlignment="0" applyProtection="0"/>
    <xf numFmtId="0" fontId="60" fillId="19" borderId="0" applyNumberFormat="0" applyBorder="0" applyAlignment="0" applyProtection="0"/>
    <xf numFmtId="0" fontId="123"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6" fillId="0" borderId="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75" fillId="0" borderId="0"/>
    <xf numFmtId="0" fontId="6" fillId="0" borderId="0"/>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08" borderId="61">
      <alignment horizontal="center" vertical="center" wrapText="1"/>
    </xf>
    <xf numFmtId="3" fontId="69" fillId="0" borderId="61" applyBorder="0">
      <alignment horizontal="right" vertical="center" indent="1"/>
      <protection locked="0"/>
    </xf>
    <xf numFmtId="0" fontId="133" fillId="105" borderId="0">
      <alignment horizontal="left" vertical="center" wrapText="1"/>
    </xf>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99" fillId="58"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1"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3" borderId="33" applyNumberFormat="0" applyAlignment="0" applyProtection="0"/>
    <xf numFmtId="0" fontId="268" fillId="103" borderId="33" applyNumberFormat="0" applyAlignment="0" applyProtection="0"/>
    <xf numFmtId="0" fontId="50" fillId="23" borderId="25" applyNumberFormat="0" applyAlignment="0" applyProtection="0"/>
    <xf numFmtId="0" fontId="102" fillId="103"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3"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3"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3"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3"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3" borderId="12" applyNumberFormat="0" applyFont="0" applyAlignment="0" applyProtection="0"/>
    <xf numFmtId="0" fontId="116" fillId="0" borderId="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6" fillId="113"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4" borderId="0" applyNumberFormat="0" applyBorder="0" applyAlignment="0" applyProtection="0"/>
    <xf numFmtId="0" fontId="270" fillId="74"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7"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4" borderId="0" applyNumberFormat="0" applyBorder="0" applyAlignment="0" applyProtection="0"/>
    <xf numFmtId="0" fontId="273" fillId="74"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56" fillId="76" borderId="31" applyNumberFormat="0" applyAlignment="0" applyProtection="0"/>
    <xf numFmtId="0" fontId="62" fillId="22"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0" borderId="0" applyNumberFormat="0" applyBorder="0" applyAlignment="0" applyProtection="0"/>
    <xf numFmtId="0" fontId="251" fillId="100" borderId="0" applyNumberFormat="0" applyBorder="0" applyAlignment="0" applyProtection="0"/>
    <xf numFmtId="0" fontId="41" fillId="24" borderId="0" applyNumberFormat="0" applyBorder="0" applyAlignment="0" applyProtection="0"/>
    <xf numFmtId="0" fontId="6" fillId="0" borderId="0"/>
    <xf numFmtId="0" fontId="251" fillId="117" borderId="0" applyNumberFormat="0" applyBorder="0" applyAlignment="0" applyProtection="0"/>
    <xf numFmtId="0" fontId="251" fillId="117" borderId="0" applyNumberFormat="0" applyBorder="0" applyAlignment="0" applyProtection="0"/>
    <xf numFmtId="0" fontId="41" fillId="28" borderId="0" applyNumberFormat="0" applyBorder="0" applyAlignment="0" applyProtection="0"/>
    <xf numFmtId="0" fontId="6" fillId="0" borderId="0"/>
    <xf numFmtId="0" fontId="251" fillId="124" borderId="0" applyNumberFormat="0" applyBorder="0" applyAlignment="0" applyProtection="0"/>
    <xf numFmtId="0" fontId="251" fillId="124" borderId="0" applyNumberFormat="0" applyBorder="0" applyAlignment="0" applyProtection="0"/>
    <xf numFmtId="0" fontId="41" fillId="3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36" borderId="0" applyNumberFormat="0" applyBorder="0" applyAlignment="0" applyProtection="0"/>
    <xf numFmtId="0" fontId="6" fillId="0" borderId="0"/>
    <xf numFmtId="0" fontId="251" fillId="88" borderId="0" applyNumberFormat="0" applyBorder="0" applyAlignment="0" applyProtection="0"/>
    <xf numFmtId="0" fontId="251" fillId="88" borderId="0" applyNumberFormat="0" applyBorder="0" applyAlignment="0" applyProtection="0"/>
    <xf numFmtId="0" fontId="41" fillId="40"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4"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7"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2" borderId="72" applyFont="0" applyProtection="0">
      <alignment horizontal="right" vertical="center"/>
    </xf>
    <xf numFmtId="3" fontId="6" fillId="111" borderId="61" applyFont="0">
      <alignment horizontal="right" vertical="center"/>
      <protection locked="0"/>
    </xf>
    <xf numFmtId="0" fontId="6" fillId="74" borderId="0" applyNumberFormat="0" applyFont="0" applyAlignment="0" applyProtection="0"/>
    <xf numFmtId="0" fontId="6" fillId="74"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4" borderId="0" applyNumberFormat="0" applyFont="0" applyAlignment="0" applyProtection="0"/>
    <xf numFmtId="0" fontId="6" fillId="74"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6" borderId="0" applyNumberFormat="0" applyBorder="0" applyAlignment="0" applyProtection="0"/>
    <xf numFmtId="0" fontId="75" fillId="56"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75" fillId="55"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9"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9"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6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2" borderId="22" applyNumberFormat="0" applyAlignment="0" applyProtection="0"/>
    <xf numFmtId="44" fontId="1" fillId="0" borderId="0" applyFont="0" applyFill="0" applyBorder="0" applyAlignment="0" applyProtection="0"/>
    <xf numFmtId="0" fontId="92" fillId="52" borderId="76" applyNumberFormat="0" applyAlignment="0" applyProtection="0"/>
    <xf numFmtId="3" fontId="77" fillId="10" borderId="39">
      <alignment wrapText="1"/>
      <protection locked="0"/>
    </xf>
    <xf numFmtId="0" fontId="128" fillId="107" borderId="40">
      <alignment horizontal="center" vertical="center"/>
    </xf>
    <xf numFmtId="0" fontId="133" fillId="98" borderId="2">
      <alignment horizontal="center" vertical="center" wrapText="1"/>
    </xf>
    <xf numFmtId="0" fontId="59" fillId="143" borderId="0" applyNumberFormat="0" applyBorder="0" applyAlignment="0" applyProtection="0"/>
    <xf numFmtId="0" fontId="6" fillId="112"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3"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2" borderId="78" applyNumberFormat="0" applyFont="0" applyAlignment="0" applyProtection="0"/>
    <xf numFmtId="0" fontId="116" fillId="113" borderId="12" applyNumberFormat="0" applyFont="0" applyAlignment="0" applyProtection="0"/>
    <xf numFmtId="0" fontId="116" fillId="113" borderId="12" applyNumberFormat="0" applyFont="0" applyAlignment="0" applyProtection="0"/>
    <xf numFmtId="0" fontId="116" fillId="113" borderId="12" applyNumberFormat="0" applyFont="0" applyAlignment="0" applyProtection="0"/>
    <xf numFmtId="0" fontId="78" fillId="112" borderId="78" applyNumberFormat="0" applyFont="0" applyAlignment="0" applyProtection="0"/>
    <xf numFmtId="0" fontId="67" fillId="144" borderId="0" applyNumberFormat="0" applyBorder="0" applyAlignment="0" applyProtection="0"/>
    <xf numFmtId="0" fontId="173" fillId="142"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5" borderId="0" applyNumberFormat="0" applyBorder="0" applyAlignment="0" applyProtection="0"/>
    <xf numFmtId="0" fontId="81" fillId="101" borderId="0" applyNumberFormat="0" applyBorder="0" applyAlignment="0" applyProtection="0"/>
    <xf numFmtId="0" fontId="81" fillId="73" borderId="0" applyNumberFormat="0" applyBorder="0" applyAlignment="0" applyProtection="0"/>
    <xf numFmtId="0" fontId="81" fillId="146" borderId="0" applyNumberFormat="0" applyBorder="0" applyAlignment="0" applyProtection="0"/>
    <xf numFmtId="0" fontId="81" fillId="86" borderId="0" applyNumberFormat="0" applyBorder="0" applyAlignment="0" applyProtection="0"/>
    <xf numFmtId="0" fontId="81" fillId="97"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5"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2" borderId="23" applyNumberFormat="0" applyAlignment="0" applyProtection="0"/>
    <xf numFmtId="0" fontId="41" fillId="136" borderId="0" applyNumberFormat="0" applyBorder="0" applyAlignment="0" applyProtection="0"/>
    <xf numFmtId="0" fontId="41" fillId="137" borderId="0" applyNumberFormat="0" applyBorder="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3" fontId="6" fillId="3" borderId="2" applyFont="0">
      <alignment horizontal="right" vertical="center"/>
      <protection locked="0"/>
    </xf>
    <xf numFmtId="9" fontId="6" fillId="0" borderId="0" applyFont="0" applyFill="0" applyBorder="0" applyAlignment="0" applyProtection="0"/>
  </cellStyleXfs>
  <cellXfs count="803">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0" fillId="4" borderId="2" xfId="0" applyFill="1" applyBorder="1" applyAlignment="1">
      <alignment vertical="center" wrapText="1"/>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4" fontId="0" fillId="0" borderId="2" xfId="0" applyNumberForma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0" fontId="0" fillId="4" borderId="9" xfId="0" applyFill="1" applyBorder="1" applyAlignment="1">
      <alignment vertical="center" wrapText="1"/>
    </xf>
    <xf numFmtId="3" fontId="0" fillId="0" borderId="6" xfId="1" applyNumberFormat="1" applyFont="1" applyBorder="1" applyAlignment="1">
      <alignment vertical="center" wrapText="1"/>
    </xf>
    <xf numFmtId="3" fontId="11" fillId="0" borderId="2" xfId="1" applyNumberFormat="1" applyFont="1" applyBorder="1" applyAlignment="1">
      <alignment vertical="center" wrapText="1"/>
    </xf>
    <xf numFmtId="3" fontId="11" fillId="4" borderId="2" xfId="1" applyNumberFormat="1" applyFont="1" applyFill="1" applyBorder="1" applyAlignment="1">
      <alignment vertical="center" wrapText="1"/>
    </xf>
    <xf numFmtId="3" fontId="0" fillId="0" borderId="6" xfId="0" applyNumberFormat="1" applyBorder="1" applyAlignment="1">
      <alignment vertical="center" wrapText="1"/>
    </xf>
    <xf numFmtId="3" fontId="11" fillId="0" borderId="2" xfId="0" applyNumberFormat="1" applyFont="1" applyBorder="1" applyAlignment="1">
      <alignment vertical="center" wrapText="1"/>
    </xf>
    <xf numFmtId="3" fontId="11" fillId="4" borderId="2" xfId="0" applyNumberFormat="1" applyFont="1" applyFill="1" applyBorder="1" applyAlignment="1">
      <alignment vertical="center" wrapText="1"/>
    </xf>
    <xf numFmtId="3" fontId="2" fillId="0" borderId="6" xfId="1" applyNumberFormat="1" applyFont="1" applyBorder="1" applyAlignment="1">
      <alignment vertical="center" wrapText="1"/>
    </xf>
    <xf numFmtId="3" fontId="49" fillId="0" borderId="2" xfId="1" applyNumberFormat="1" applyFont="1" applyBorder="1" applyAlignment="1">
      <alignment vertical="center" wrapText="1"/>
    </xf>
    <xf numFmtId="3" fontId="49" fillId="4" borderId="2" xfId="1" applyNumberFormat="1" applyFont="1" applyFill="1" applyBorder="1" applyAlignment="1">
      <alignment vertical="center" wrapText="1"/>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13" fillId="0" borderId="2" xfId="1" applyNumberFormat="1" applyFont="1" applyBorder="1" applyAlignment="1">
      <alignment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4" borderId="2" xfId="0" applyFill="1" applyBorder="1" applyAlignment="1">
      <alignment horizontal="center" vertical="center"/>
    </xf>
    <xf numFmtId="0" fontId="0" fillId="14"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6"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3" fontId="13" fillId="0" borderId="2" xfId="0" applyNumberFormat="1" applyFont="1" applyBorder="1"/>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4" fontId="4" fillId="0" borderId="2" xfId="0" applyNumberFormat="1" applyFont="1" applyBorder="1" applyAlignment="1">
      <alignment vertical="center"/>
    </xf>
    <xf numFmtId="0" fontId="13" fillId="17" borderId="5" xfId="3" applyFont="1" applyFill="1" applyBorder="1" applyAlignment="1">
      <alignment horizontal="center" vertical="top" wrapText="1"/>
    </xf>
    <xf numFmtId="1" fontId="0" fillId="14"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4" borderId="2" xfId="0" applyNumberFormat="1" applyFill="1" applyBorder="1" applyAlignment="1">
      <alignment horizontal="center" vertical="center"/>
    </xf>
    <xf numFmtId="1" fontId="2" fillId="14"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4" borderId="2" xfId="0" applyNumberFormat="1" applyFill="1" applyBorder="1" applyAlignment="1">
      <alignment horizontal="left" vertical="center" wrapText="1"/>
    </xf>
    <xf numFmtId="3" fontId="4" fillId="14" borderId="2" xfId="0" applyNumberFormat="1" applyFont="1" applyFill="1" applyBorder="1" applyAlignment="1">
      <alignment horizontal="left" vertical="center" wrapText="1"/>
    </xf>
    <xf numFmtId="3" fontId="13" fillId="14"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7" borderId="0" xfId="16" applyFont="1" applyFill="1" applyAlignment="1">
      <alignment horizontal="left" vertical="top"/>
    </xf>
    <xf numFmtId="0" fontId="4" fillId="17" borderId="0" xfId="16" applyFont="1" applyFill="1" applyAlignment="1">
      <alignment horizontal="left" vertical="top" wrapText="1"/>
    </xf>
    <xf numFmtId="0" fontId="13" fillId="16" borderId="0" xfId="0" applyFont="1" applyFill="1" applyAlignment="1">
      <alignment horizontal="left" vertical="top" wrapText="1"/>
    </xf>
    <xf numFmtId="0" fontId="50" fillId="16"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6" borderId="0" xfId="0" applyFont="1" applyFill="1" applyAlignment="1">
      <alignment horizontal="left" vertical="top"/>
    </xf>
    <xf numFmtId="0" fontId="5" fillId="16" borderId="0" xfId="0" applyFont="1" applyFill="1" applyAlignment="1">
      <alignment horizontal="left" vertical="top"/>
    </xf>
    <xf numFmtId="0" fontId="0" fillId="17" borderId="0" xfId="0" applyFill="1" applyAlignment="1">
      <alignment horizontal="left" vertical="top" wrapText="1"/>
    </xf>
    <xf numFmtId="0" fontId="5" fillId="16"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0" fillId="12" borderId="2" xfId="5" applyNumberFormat="1" applyFont="1" applyFill="1" applyBorder="1" applyAlignment="1">
      <alignment horizontal="justify" vertical="top"/>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3" fillId="12" borderId="2" xfId="0" applyNumberFormat="1" applyFont="1" applyFill="1" applyBorder="1" applyAlignment="1">
      <alignment vertical="center" wrapText="1"/>
    </xf>
    <xf numFmtId="3" fontId="4" fillId="12" borderId="2" xfId="6" applyFont="1" applyFill="1" applyAlignment="1">
      <alignment horizontal="center" vertical="top"/>
      <protection locked="0"/>
    </xf>
    <xf numFmtId="0" fontId="13" fillId="12" borderId="7" xfId="3" applyFont="1" applyFill="1" applyBorder="1" applyAlignment="1">
      <alignment vertical="top" wrapText="1"/>
    </xf>
    <xf numFmtId="0" fontId="13" fillId="12" borderId="6" xfId="3" applyFont="1" applyFill="1" applyBorder="1" applyAlignment="1">
      <alignment vertical="top" wrapText="1"/>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6" borderId="0" xfId="0" applyFill="1"/>
    <xf numFmtId="0" fontId="41" fillId="16" borderId="0" xfId="0" applyFont="1" applyFill="1"/>
    <xf numFmtId="0" fontId="54" fillId="16" borderId="0" xfId="0" applyFont="1" applyFill="1"/>
    <xf numFmtId="0" fontId="51" fillId="16" borderId="0" xfId="0" applyFont="1" applyFill="1"/>
    <xf numFmtId="0" fontId="4" fillId="0" borderId="2" xfId="3" applyFont="1" applyBorder="1" applyAlignment="1">
      <alignment horizontal="left" vertical="center" wrapText="1" indent="2"/>
    </xf>
    <xf numFmtId="0" fontId="55" fillId="0" borderId="0" xfId="16" applyFont="1" applyAlignment="1">
      <alignment horizontal="right"/>
    </xf>
    <xf numFmtId="0" fontId="55" fillId="0" borderId="0" xfId="16" applyFont="1" applyAlignment="1">
      <alignment horizontal="right" wrapText="1"/>
    </xf>
    <xf numFmtId="0" fontId="50" fillId="16" borderId="0" xfId="0" applyFont="1" applyFill="1"/>
    <xf numFmtId="0" fontId="0" fillId="0" borderId="9" xfId="0" applyBorder="1" applyAlignment="1">
      <alignment vertical="center" wrapText="1"/>
    </xf>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4" fillId="0" borderId="2" xfId="10" applyFont="1" applyBorder="1" applyAlignment="1">
      <alignment horizontal="center" vertical="center" wrapText="1"/>
    </xf>
    <xf numFmtId="168" fontId="4" fillId="0" borderId="2" xfId="10" applyNumberFormat="1" applyFont="1" applyBorder="1" applyAlignment="1">
      <alignment horizontal="center" vertical="center" wrapText="1"/>
    </xf>
    <xf numFmtId="169" fontId="4" fillId="0" borderId="2" xfId="10" applyNumberFormat="1" applyFont="1" applyBorder="1" applyAlignment="1">
      <alignment horizontal="center" vertical="center" wrapText="1"/>
    </xf>
    <xf numFmtId="0" fontId="4" fillId="0" borderId="0" xfId="16" applyFont="1" applyFill="1" applyAlignment="1">
      <alignment horizontal="left" vertical="top"/>
    </xf>
    <xf numFmtId="0" fontId="4" fillId="0" borderId="0" xfId="16" applyFont="1" applyFill="1" applyAlignment="1">
      <alignment horizontal="left" vertical="top" wrapText="1"/>
    </xf>
    <xf numFmtId="165" fontId="4" fillId="0" borderId="2" xfId="1" applyNumberFormat="1" applyFont="1" applyBorder="1" applyAlignment="1">
      <alignment horizontal="center" vertical="center" wrapText="1"/>
    </xf>
    <xf numFmtId="3" fontId="4" fillId="0" borderId="2" xfId="0" applyNumberFormat="1" applyFont="1" applyBorder="1" applyAlignment="1">
      <alignment horizontal="right" vertical="center" wrapText="1"/>
    </xf>
    <xf numFmtId="10" fontId="4" fillId="0" borderId="2" xfId="0" applyNumberFormat="1" applyFont="1" applyBorder="1" applyAlignment="1">
      <alignment horizontal="center" vertical="center" wrapText="1"/>
    </xf>
    <xf numFmtId="10" fontId="4" fillId="0" borderId="2" xfId="2" applyNumberFormat="1" applyFont="1" applyBorder="1" applyAlignment="1">
      <alignment horizontal="center" vertical="center" wrapText="1"/>
    </xf>
    <xf numFmtId="0" fontId="19" fillId="2" borderId="5" xfId="0" applyFont="1" applyFill="1" applyBorder="1" applyAlignment="1">
      <alignment vertical="center" wrapText="1"/>
    </xf>
    <xf numFmtId="0" fontId="29" fillId="2" borderId="94" xfId="0" applyFont="1" applyFill="1" applyBorder="1" applyAlignment="1">
      <alignment vertical="center" wrapText="1"/>
    </xf>
    <xf numFmtId="0" fontId="29" fillId="2" borderId="6" xfId="0" applyFont="1" applyFill="1" applyBorder="1" applyAlignment="1">
      <alignment vertical="center" wrapText="1"/>
    </xf>
    <xf numFmtId="14" fontId="0" fillId="17" borderId="0" xfId="0" applyNumberFormat="1" applyFill="1" applyAlignment="1">
      <alignment horizontal="left" vertical="top"/>
    </xf>
    <xf numFmtId="170" fontId="29" fillId="6" borderId="2" xfId="2" applyNumberFormat="1" applyFont="1" applyFill="1" applyBorder="1" applyAlignment="1" applyProtection="1">
      <alignment horizontal="center" vertical="top"/>
      <protection locked="0"/>
    </xf>
    <xf numFmtId="0" fontId="0" fillId="17" borderId="0" xfId="0" applyFill="1" applyAlignment="1">
      <alignment horizontal="left" vertical="top"/>
    </xf>
    <xf numFmtId="14" fontId="0" fillId="0" borderId="0" xfId="0" applyNumberFormat="1" applyAlignment="1">
      <alignment horizontal="left" vertical="top" wrapText="1"/>
    </xf>
    <xf numFmtId="0" fontId="45" fillId="0" borderId="0" xfId="16" applyAlignment="1">
      <alignment horizontal="right"/>
    </xf>
    <xf numFmtId="0" fontId="0" fillId="0" borderId="2" xfId="0" applyBorder="1" applyAlignment="1">
      <alignment horizontal="right" vertical="center" wrapText="1"/>
    </xf>
    <xf numFmtId="0" fontId="23" fillId="0" borderId="0" xfId="0" applyFont="1"/>
    <xf numFmtId="0" fontId="49" fillId="0" borderId="0" xfId="0" applyFont="1"/>
    <xf numFmtId="0" fontId="11" fillId="0" borderId="0" xfId="0" applyFont="1" applyAlignment="1">
      <alignment vertical="center"/>
    </xf>
    <xf numFmtId="0" fontId="285" fillId="0" borderId="0" xfId="0" applyFont="1" applyAlignment="1">
      <alignment horizontal="center" vertical="center" wrapText="1"/>
    </xf>
    <xf numFmtId="0" fontId="285" fillId="0" borderId="0" xfId="0" applyFont="1" applyAlignment="1">
      <alignment horizontal="justify" vertical="center" wrapText="1"/>
    </xf>
    <xf numFmtId="0" fontId="286" fillId="0" borderId="2" xfId="0" applyFont="1" applyBorder="1" applyAlignment="1">
      <alignment horizontal="center" vertical="center" wrapText="1"/>
    </xf>
    <xf numFmtId="0" fontId="287" fillId="0" borderId="2" xfId="0" applyFont="1" applyBorder="1" applyAlignment="1">
      <alignment horizontal="center" vertical="center" wrapText="1"/>
    </xf>
    <xf numFmtId="0" fontId="286" fillId="0" borderId="7" xfId="0" applyFont="1" applyBorder="1" applyAlignment="1">
      <alignment horizontal="center" vertical="center" wrapText="1"/>
    </xf>
    <xf numFmtId="0" fontId="286" fillId="0" borderId="6" xfId="0" applyFont="1" applyBorder="1" applyAlignment="1">
      <alignment horizontal="center" vertical="center" wrapText="1"/>
    </xf>
    <xf numFmtId="0" fontId="286" fillId="0" borderId="2" xfId="0" applyFont="1" applyBorder="1" applyAlignment="1">
      <alignment horizontal="left" vertical="center" wrapText="1"/>
    </xf>
    <xf numFmtId="0" fontId="287" fillId="6" borderId="2" xfId="0" applyFont="1" applyFill="1" applyBorder="1" applyAlignment="1">
      <alignment horizontal="center" vertical="center" wrapText="1"/>
    </xf>
    <xf numFmtId="0" fontId="286" fillId="147" borderId="2" xfId="0" applyFont="1" applyFill="1" applyBorder="1" applyAlignment="1">
      <alignment horizontal="center" vertical="center" wrapText="1"/>
    </xf>
    <xf numFmtId="0" fontId="286" fillId="147" borderId="2" xfId="0" applyFont="1" applyFill="1" applyBorder="1" applyAlignment="1">
      <alignment horizontal="left" vertical="center" wrapText="1"/>
    </xf>
    <xf numFmtId="0" fontId="288" fillId="147" borderId="2" xfId="0" applyFont="1" applyFill="1" applyBorder="1" applyAlignment="1">
      <alignment horizontal="center" vertical="center" wrapText="1"/>
    </xf>
    <xf numFmtId="0" fontId="286" fillId="6" borderId="2" xfId="0" applyFont="1" applyFill="1" applyBorder="1" applyAlignment="1">
      <alignment horizontal="center" vertical="center" wrapText="1"/>
    </xf>
    <xf numFmtId="0" fontId="286" fillId="148" borderId="2" xfId="0" applyFont="1" applyFill="1" applyBorder="1" applyAlignment="1">
      <alignment horizontal="center" vertical="center" wrapText="1"/>
    </xf>
    <xf numFmtId="0" fontId="285" fillId="0" borderId="2" xfId="0" applyFont="1" applyBorder="1" applyAlignment="1">
      <alignment horizontal="left" vertical="center" wrapText="1"/>
    </xf>
    <xf numFmtId="0" fontId="289" fillId="7" borderId="2" xfId="0" applyFont="1" applyFill="1" applyBorder="1" applyAlignment="1">
      <alignment horizontal="justify" vertical="center" wrapText="1"/>
    </xf>
    <xf numFmtId="3" fontId="4" fillId="0" borderId="2" xfId="14" applyNumberFormat="1" applyFont="1" applyBorder="1" applyAlignment="1">
      <alignment wrapText="1"/>
    </xf>
    <xf numFmtId="0" fontId="15" fillId="0" borderId="0" xfId="0" applyFont="1"/>
    <xf numFmtId="0" fontId="3" fillId="0" borderId="72" xfId="0" applyFont="1" applyBorder="1" applyAlignment="1">
      <alignment horizontal="center" vertical="center" wrapText="1"/>
    </xf>
    <xf numFmtId="0" fontId="3" fillId="0" borderId="74" xfId="0" applyFont="1" applyBorder="1" applyAlignment="1">
      <alignment vertical="center"/>
    </xf>
    <xf numFmtId="0" fontId="3" fillId="0" borderId="72" xfId="0" applyFont="1" applyBorder="1" applyAlignment="1">
      <alignment horizontal="center" wrapText="1"/>
    </xf>
    <xf numFmtId="0" fontId="3" fillId="0" borderId="74" xfId="0" applyFont="1" applyBorder="1" applyAlignment="1">
      <alignment wrapText="1"/>
    </xf>
    <xf numFmtId="0" fontId="4" fillId="0" borderId="100" xfId="0" applyFont="1" applyBorder="1" applyAlignment="1">
      <alignment vertical="center"/>
    </xf>
    <xf numFmtId="165" fontId="4" fillId="0" borderId="72" xfId="1" applyNumberFormat="1" applyFont="1" applyFill="1" applyBorder="1" applyAlignment="1">
      <alignment horizontal="center" vertical="center" wrapText="1"/>
    </xf>
    <xf numFmtId="165" fontId="4" fillId="0" borderId="72" xfId="1" applyNumberFormat="1" applyFont="1" applyFill="1" applyBorder="1" applyAlignment="1">
      <alignment vertical="center" wrapText="1"/>
    </xf>
    <xf numFmtId="0" fontId="3" fillId="0" borderId="74" xfId="0" applyFont="1" applyBorder="1" applyAlignment="1">
      <alignment vertical="center" wrapText="1"/>
    </xf>
    <xf numFmtId="0" fontId="3" fillId="0" borderId="99" xfId="0" applyFont="1" applyBorder="1" applyAlignment="1">
      <alignment horizontal="center" vertical="center" wrapText="1"/>
    </xf>
    <xf numFmtId="0" fontId="3" fillId="0" borderId="94" xfId="0" applyFont="1" applyBorder="1" applyAlignment="1">
      <alignment vertical="center" wrapText="1"/>
    </xf>
    <xf numFmtId="165" fontId="4" fillId="0" borderId="2" xfId="1" applyNumberFormat="1" applyFont="1" applyFill="1" applyBorder="1" applyAlignment="1">
      <alignment vertical="center" wrapText="1"/>
    </xf>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0" borderId="0" xfId="0" applyAlignment="1">
      <alignment horizontal="left"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1" fillId="16" borderId="0" xfId="0" applyFont="1" applyFill="1" applyAlignment="1">
      <alignment horizontal="left"/>
    </xf>
    <xf numFmtId="0" fontId="55" fillId="0" borderId="0" xfId="16" applyFont="1" applyAlignment="1">
      <alignment horizontal="righ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14" fontId="4" fillId="0" borderId="8" xfId="10" applyNumberFormat="1" applyFont="1" applyBorder="1" applyAlignment="1">
      <alignment horizontal="center" vertical="center" wrapText="1"/>
    </xf>
    <xf numFmtId="0" fontId="4" fillId="0" borderId="11" xfId="10" applyFont="1" applyBorder="1" applyAlignment="1">
      <alignment horizontal="center" vertical="center" wrapText="1"/>
    </xf>
    <xf numFmtId="0" fontId="4" fillId="0" borderId="2" xfId="10" applyFont="1" applyBorder="1" applyAlignment="1">
      <alignment horizontal="center" vertical="center" wrapText="1"/>
    </xf>
    <xf numFmtId="0" fontId="4" fillId="0" borderId="8" xfId="10" applyFont="1" applyBorder="1" applyAlignment="1">
      <alignment horizontal="center" vertical="center" wrapText="1"/>
    </xf>
    <xf numFmtId="14" fontId="4" fillId="0" borderId="11" xfId="10" applyNumberFormat="1"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0" fillId="4" borderId="10"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4" xfId="0"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3" fillId="12" borderId="2" xfId="0" applyFont="1" applyFill="1" applyBorder="1" applyAlignment="1">
      <alignment vertical="center" wrapText="1"/>
    </xf>
    <xf numFmtId="0" fontId="3" fillId="4" borderId="2" xfId="0" applyFont="1" applyFill="1" applyBorder="1" applyAlignment="1">
      <alignment vertical="center" wrapText="1"/>
    </xf>
    <xf numFmtId="3" fontId="4" fillId="0" borderId="2" xfId="0" applyNumberFormat="1" applyFont="1" applyBorder="1" applyAlignment="1">
      <alignment vertical="center" wrapText="1"/>
    </xf>
    <xf numFmtId="0" fontId="19" fillId="4" borderId="2" xfId="0" applyFont="1" applyFill="1" applyBorder="1" applyAlignment="1">
      <alignment vertical="center" wrapText="1"/>
    </xf>
    <xf numFmtId="3" fontId="4" fillId="4" borderId="2" xfId="0" applyNumberFormat="1" applyFont="1" applyFill="1" applyBorder="1" applyAlignment="1">
      <alignment vertical="center" wrapText="1"/>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2" fillId="11" borderId="2" xfId="0" applyFont="1" applyFill="1" applyBorder="1" applyAlignment="1">
      <alignment horizontal="left" vertical="center"/>
    </xf>
    <xf numFmtId="0" fontId="286" fillId="0" borderId="5" xfId="0" applyFont="1" applyBorder="1" applyAlignment="1">
      <alignment horizontal="center" vertical="center" wrapText="1"/>
    </xf>
    <xf numFmtId="0" fontId="286" fillId="0" borderId="7" xfId="0" applyFont="1" applyBorder="1" applyAlignment="1">
      <alignment horizontal="center" vertical="center" wrapText="1"/>
    </xf>
    <xf numFmtId="0" fontId="286" fillId="0" borderId="6" xfId="0" applyFont="1" applyBorder="1" applyAlignment="1">
      <alignment horizontal="center" vertical="center" wrapText="1"/>
    </xf>
    <xf numFmtId="0" fontId="288" fillId="0" borderId="10" xfId="0" applyFont="1" applyBorder="1" applyAlignment="1">
      <alignment horizontal="center" vertical="center" wrapText="1"/>
    </xf>
    <xf numFmtId="0" fontId="285" fillId="0" borderId="11"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0" fillId="0" borderId="0" xfId="0" applyAlignment="1">
      <alignment vertical="center" wrapText="1"/>
    </xf>
    <xf numFmtId="0" fontId="0" fillId="6" borderId="11" xfId="0" applyFill="1" applyBorder="1" applyAlignment="1">
      <alignment horizontal="center" vertical="center" wrapText="1"/>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37" fillId="0" borderId="0" xfId="16" applyFont="1" applyAlignment="1">
      <alignment horizontal="right"/>
    </xf>
    <xf numFmtId="3" fontId="0" fillId="12" borderId="2" xfId="0" applyNumberFormat="1" applyFill="1" applyBorder="1" applyAlignment="1">
      <alignment vertical="center" wrapText="1"/>
    </xf>
    <xf numFmtId="0" fontId="0" fillId="0" borderId="0" xfId="0"/>
    <xf numFmtId="0" fontId="0" fillId="6" borderId="9" xfId="0" applyFill="1" applyBorder="1" applyAlignment="1">
      <alignment horizontal="center" vertical="center" wrapText="1"/>
    </xf>
    <xf numFmtId="0" fontId="0" fillId="6" borderId="11" xfId="0" applyFill="1" applyBorder="1" applyAlignment="1">
      <alignment vertical="center" wrapText="1"/>
    </xf>
    <xf numFmtId="0" fontId="0" fillId="6" borderId="2" xfId="0" applyFill="1" applyBorder="1" applyAlignment="1">
      <alignment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14" fontId="0" fillId="0" borderId="3" xfId="0" applyNumberFormat="1" applyBorder="1" applyAlignment="1">
      <alignment horizontal="left"/>
    </xf>
    <xf numFmtId="0" fontId="2" fillId="0" borderId="7" xfId="0" applyFont="1" applyBorder="1" applyAlignment="1">
      <alignment horizontal="center" vertical="center" wrapText="1"/>
    </xf>
    <xf numFmtId="9" fontId="1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5" fillId="0" borderId="0" xfId="16" applyAlignment="1">
      <alignment horizontal="right"/>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4" fillId="0" borderId="2" xfId="0" applyFont="1" applyBorder="1" applyAlignment="1">
      <alignment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xf numFmtId="3" fontId="15" fillId="0" borderId="2" xfId="0" applyNumberFormat="1" applyFont="1" applyBorder="1" applyAlignment="1">
      <alignment horizontal="right" vertical="center" wrapText="1"/>
    </xf>
    <xf numFmtId="10" fontId="15" fillId="0" borderId="2" xfId="0" applyNumberFormat="1" applyFont="1" applyBorder="1" applyAlignment="1">
      <alignment horizontal="center" vertical="center" wrapText="1"/>
    </xf>
    <xf numFmtId="10" fontId="15" fillId="0" borderId="72" xfId="0" applyNumberFormat="1" applyFont="1" applyBorder="1" applyAlignment="1">
      <alignment horizontal="center" vertical="center" wrapText="1"/>
    </xf>
    <xf numFmtId="10" fontId="15" fillId="0" borderId="99" xfId="0" applyNumberFormat="1" applyFont="1" applyBorder="1" applyAlignment="1">
      <alignment horizontal="center" vertical="center" wrapText="1"/>
    </xf>
  </cellXfs>
  <cellStyles count="55761">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1"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59"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0"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E7E6E6"/>
      <color rgb="FFFFFF99"/>
      <color rgb="FF002D4B"/>
      <color rgb="FF4454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2425" y="381000"/>
          <a:ext cx="495300" cy="438197"/>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63880" y="2237106"/>
          <a:ext cx="2654142"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2821" y="231316"/>
          <a:ext cx="495300" cy="433434"/>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Risikostyring%20og%20compliance/01%20Strategi%20og%20planer/Controller%20risiko/CRDIV/Pilar%203/2023/Pilar%203%20-%2031.12.22%20-%20KM1%20u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Pilar%203\2023\Vedlegg%20skjemaer\Pilar%203%20-%20Vedlegg%2031.03.23.xlsx" TargetMode="External"/><Relationship Id="rId1" Type="http://schemas.openxmlformats.org/officeDocument/2006/relationships/externalLinkPath" Target="/Risikostyring%20og%20compliance/01%20Strategi%20og%20planer/Controller%20risiko/CRD/Pilar%203/2023/Vedlegg%20skjemaer/Pilar%203%20-%20Vedlegg%2031.0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GridLines="0" showRowColHeaders="0" zoomScaleNormal="100" workbookViewId="0">
      <selection activeCell="C7" sqref="C7"/>
    </sheetView>
  </sheetViews>
  <sheetFormatPr baseColWidth="10" defaultColWidth="11.42578125" defaultRowHeight="15"/>
  <cols>
    <col min="1" max="1" width="3" customWidth="1"/>
    <col min="2" max="2" width="10.7109375" customWidth="1"/>
  </cols>
  <sheetData>
    <row r="1" spans="3:3" s="536" customFormat="1"/>
    <row r="2" spans="3:3" s="536" customFormat="1"/>
    <row r="3" spans="3:3" s="536" customFormat="1" ht="23.25">
      <c r="C3" s="538" t="s">
        <v>1164</v>
      </c>
    </row>
    <row r="4" spans="3:3" s="536" customFormat="1"/>
    <row r="5" spans="3:3" s="536" customFormat="1"/>
    <row r="6" spans="3:3" s="536" customFormat="1" ht="18.75">
      <c r="C6" s="539" t="s">
        <v>1383</v>
      </c>
    </row>
    <row r="7" spans="3:3" s="536" customFormat="1">
      <c r="C7" s="537" t="s">
        <v>1196</v>
      </c>
    </row>
    <row r="8" spans="3:3" s="536" customFormat="1"/>
    <row r="9" spans="3:3" s="536" customFormat="1">
      <c r="C9" s="537" t="s">
        <v>1203</v>
      </c>
    </row>
    <row r="10" spans="3:3" s="536" customFormat="1">
      <c r="C10" s="537" t="s">
        <v>1202</v>
      </c>
    </row>
    <row r="11" spans="3:3" s="536" customFormat="1"/>
    <row r="12" spans="3:3" s="536" customFormat="1"/>
    <row r="13" spans="3:3" s="536" customFormat="1"/>
    <row r="14" spans="3:3" s="536" customFormat="1"/>
    <row r="15" spans="3:3" s="536" customFormat="1"/>
    <row r="16" spans="3:3" s="536" customFormat="1"/>
    <row r="17" s="536" customFormat="1"/>
    <row r="18" s="536" customFormat="1"/>
    <row r="19" s="536" customFormat="1"/>
    <row r="20" s="536" customFormat="1"/>
    <row r="21" s="536" customFormat="1"/>
    <row r="22" s="536" customFormat="1"/>
    <row r="23" s="536" customFormat="1"/>
    <row r="24" s="536" customFormat="1"/>
    <row r="25" s="536" customFormat="1"/>
    <row r="26" s="536" customFormat="1"/>
    <row r="27" s="536" customFormat="1"/>
    <row r="28" s="536" customFormat="1"/>
    <row r="29" s="536" customFormat="1"/>
    <row r="30" s="536" customFormat="1"/>
    <row r="31" s="536" customFormat="1"/>
    <row r="32" s="536" customFormat="1"/>
    <row r="33" s="536" customFormat="1"/>
    <row r="34" s="536" customFormat="1"/>
    <row r="35" s="536" customFormat="1"/>
    <row r="36" s="536" customFormat="1"/>
    <row r="37" s="536" customFormat="1"/>
    <row r="38" s="536" customFormat="1"/>
    <row r="39" s="536" customFormat="1"/>
    <row r="40" s="536" customFormat="1"/>
    <row r="41" s="536" customFormat="1"/>
    <row r="42" s="536" customFormat="1"/>
    <row r="43" s="536" customFormat="1"/>
    <row r="44" s="536" customFormat="1"/>
    <row r="45" s="536" customFormat="1"/>
    <row r="46" s="536" customFormat="1"/>
    <row r="47" s="536" customFormat="1"/>
    <row r="48" s="536" customFormat="1"/>
    <row r="49" s="536" customFormat="1"/>
    <row r="50" s="536" customFormat="1"/>
    <row r="51" s="536" customFormat="1"/>
    <row r="52" s="536" customFormat="1"/>
    <row r="53" s="536" customFormat="1"/>
    <row r="54" s="536" customFormat="1"/>
    <row r="55" s="536" customFormat="1"/>
    <row r="56" s="536" customFormat="1"/>
    <row r="57" s="536" customFormat="1"/>
    <row r="58" s="536" customFormat="1"/>
    <row r="59" s="536" customFormat="1"/>
    <row r="60" s="536" customFormat="1"/>
    <row r="61" s="536" customFormat="1"/>
    <row r="62" s="536" customFormat="1"/>
    <row r="63" s="536" customFormat="1"/>
    <row r="64" s="536" customFormat="1"/>
    <row r="65" s="536" customFormat="1"/>
    <row r="66" s="536" customFormat="1"/>
    <row r="67" s="536" customFormat="1"/>
    <row r="68" s="536" customFormat="1"/>
    <row r="69" s="536" customFormat="1"/>
    <row r="70" s="536" customFormat="1"/>
    <row r="71" s="536" customFormat="1"/>
    <row r="72" s="536" customFormat="1"/>
    <row r="73" s="536" customFormat="1"/>
    <row r="74" s="536" customFormat="1"/>
    <row r="75" s="536" customFormat="1"/>
    <row r="76" s="536" customFormat="1"/>
    <row r="77" s="536" customFormat="1"/>
    <row r="78" s="536" customFormat="1"/>
    <row r="79" s="536" customFormat="1"/>
    <row r="80" s="536" customFormat="1"/>
    <row r="81" s="536" customFormat="1"/>
    <row r="82" s="536" customFormat="1"/>
    <row r="83" s="536" customFormat="1"/>
    <row r="84" s="536" customFormat="1"/>
    <row r="85" s="536" customFormat="1"/>
    <row r="86" s="536" customFormat="1"/>
    <row r="87" s="536" customFormat="1"/>
    <row r="88" s="536" customFormat="1"/>
    <row r="89" s="536" customFormat="1"/>
    <row r="90" s="536" customFormat="1"/>
    <row r="91" s="536" customFormat="1"/>
    <row r="92" s="536" customFormat="1"/>
    <row r="93" s="536" customFormat="1"/>
    <row r="94" s="536" customFormat="1"/>
    <row r="95" s="536" customFormat="1"/>
    <row r="96" s="536" customFormat="1"/>
    <row r="97" s="536" customFormat="1"/>
    <row r="98" s="536" customFormat="1"/>
    <row r="99" s="536" customFormat="1"/>
    <row r="100" s="536" customFormat="1"/>
    <row r="101" s="536" customFormat="1"/>
    <row r="102" s="536" customFormat="1"/>
    <row r="103" s="536" customFormat="1"/>
    <row r="104" s="536" customFormat="1"/>
    <row r="105" s="536" customFormat="1"/>
    <row r="106" s="536" customFormat="1"/>
    <row r="107" s="536" customFormat="1"/>
    <row r="108" s="536" customFormat="1"/>
    <row r="109" s="536" customFormat="1"/>
    <row r="110" s="536" customFormat="1"/>
    <row r="111" s="536" customFormat="1"/>
    <row r="112" s="536" customFormat="1"/>
    <row r="113" s="536" customFormat="1"/>
    <row r="114" s="536" customFormat="1"/>
    <row r="115" s="536" customFormat="1"/>
    <row r="116" s="536" customFormat="1"/>
    <row r="117" s="536" customFormat="1"/>
    <row r="118" s="536" customFormat="1"/>
    <row r="119" s="536" customFormat="1"/>
    <row r="120" s="536" customFormat="1"/>
    <row r="121" s="536" customFormat="1"/>
    <row r="122" s="536" customFormat="1"/>
    <row r="123" s="536" customFormat="1"/>
    <row r="124" s="536" customFormat="1"/>
    <row r="125" s="536" customFormat="1"/>
    <row r="126" s="536" customFormat="1"/>
    <row r="127" s="536" customFormat="1"/>
    <row r="128" s="536" customFormat="1"/>
    <row r="129" s="536" customFormat="1"/>
    <row r="130" s="536" customFormat="1"/>
    <row r="131" s="536" customFormat="1"/>
    <row r="132" s="536" customFormat="1"/>
    <row r="133" s="536" customFormat="1"/>
    <row r="134" s="536" customFormat="1"/>
    <row r="135" s="536" customFormat="1"/>
    <row r="136" s="536" customFormat="1"/>
    <row r="137" s="536" customFormat="1"/>
    <row r="138" s="536" customFormat="1"/>
    <row r="139" s="536" customFormat="1"/>
    <row r="140" s="536" customFormat="1"/>
    <row r="141" s="536" customFormat="1"/>
    <row r="142" s="536" customFormat="1"/>
    <row r="143" s="536" customFormat="1"/>
    <row r="144" s="536" customFormat="1"/>
    <row r="145" s="536" customFormat="1"/>
    <row r="146" s="536" customFormat="1"/>
    <row r="147" s="536" customFormat="1"/>
    <row r="148" s="536" customFormat="1"/>
    <row r="149" s="536" customFormat="1"/>
    <row r="150" s="536" customFormat="1"/>
    <row r="151" s="536" customFormat="1"/>
    <row r="152" s="536" customFormat="1"/>
    <row r="153" s="536" customFormat="1"/>
    <row r="154" s="536" customFormat="1"/>
    <row r="155" s="536" customFormat="1"/>
    <row r="156" s="536" customFormat="1"/>
    <row r="157" s="536" customFormat="1"/>
    <row r="158" s="536" customFormat="1"/>
    <row r="159" s="536" customFormat="1"/>
    <row r="160" s="536" customFormat="1"/>
    <row r="161" s="536" customFormat="1"/>
    <row r="162" s="536" customFormat="1"/>
    <row r="163" s="536" customFormat="1"/>
    <row r="164" s="536" customFormat="1"/>
    <row r="165" s="536" customFormat="1"/>
    <row r="166" s="536" customFormat="1"/>
    <row r="167" s="536" customFormat="1"/>
    <row r="168" s="536" customFormat="1"/>
    <row r="169" s="536" customFormat="1"/>
    <row r="170" s="536" customFormat="1"/>
    <row r="171" s="536" customFormat="1"/>
    <row r="172" s="536" customFormat="1"/>
    <row r="173" s="536" customFormat="1"/>
    <row r="174" s="536" customFormat="1"/>
    <row r="175" s="536" customFormat="1"/>
    <row r="176" s="536" customFormat="1"/>
    <row r="177" s="536" customFormat="1"/>
    <row r="178" s="536" customFormat="1"/>
    <row r="179" s="536" customFormat="1"/>
    <row r="180" s="536" customFormat="1"/>
    <row r="181" s="536" customFormat="1"/>
    <row r="182" s="536" customFormat="1"/>
    <row r="183" s="536" customFormat="1"/>
    <row r="184" s="536" customFormat="1"/>
    <row r="185" s="536" customFormat="1"/>
    <row r="186" s="536" customFormat="1"/>
    <row r="187" s="536" customFormat="1"/>
    <row r="188" s="536" customFormat="1"/>
    <row r="189" s="536" customFormat="1"/>
    <row r="190" s="536" customFormat="1"/>
    <row r="191" s="536" customFormat="1"/>
    <row r="192" s="536" customFormat="1"/>
    <row r="193" s="536" customFormat="1"/>
    <row r="194" s="536" customFormat="1"/>
    <row r="195" s="536" customFormat="1"/>
    <row r="196" s="536" customFormat="1"/>
    <row r="197" s="536" customFormat="1"/>
    <row r="198" s="536" customFormat="1"/>
    <row r="199" s="536" customFormat="1"/>
    <row r="200" s="536" customFormat="1"/>
    <row r="201" s="536" customFormat="1"/>
    <row r="202" s="536" customFormat="1"/>
    <row r="203" s="536" customFormat="1"/>
    <row r="204" s="536" customFormat="1"/>
    <row r="205" s="536" customFormat="1"/>
    <row r="206" s="536" customFormat="1"/>
    <row r="207" s="536" customFormat="1"/>
    <row r="208" s="536" customFormat="1"/>
    <row r="209" s="536" customFormat="1"/>
    <row r="210" s="536" customFormat="1"/>
    <row r="211" s="536" customFormat="1"/>
    <row r="212" s="536" customFormat="1"/>
    <row r="213" s="536" customFormat="1"/>
    <row r="214" s="536" customFormat="1"/>
    <row r="215" s="536" customFormat="1"/>
    <row r="216" s="536" customFormat="1"/>
    <row r="217" s="536" customFormat="1"/>
    <row r="218" s="536" customFormat="1"/>
    <row r="219" s="536" customFormat="1"/>
    <row r="220" s="536" customFormat="1"/>
    <row r="221" s="536" customFormat="1"/>
    <row r="222" s="536" customFormat="1"/>
    <row r="223" s="536" customFormat="1"/>
    <row r="224" s="536" customFormat="1"/>
    <row r="225" s="536" customFormat="1"/>
    <row r="226" s="536" customFormat="1"/>
    <row r="227" s="536" customFormat="1"/>
    <row r="228" s="536" customFormat="1"/>
    <row r="229" s="536" customFormat="1"/>
    <row r="230" s="536" customFormat="1"/>
    <row r="231" s="536" customFormat="1"/>
    <row r="232" s="536" customFormat="1"/>
    <row r="233" s="536" customFormat="1"/>
    <row r="234" s="536" customFormat="1"/>
    <row r="235" s="536" customFormat="1"/>
    <row r="236" s="536" customFormat="1"/>
    <row r="237" s="536" customFormat="1"/>
    <row r="238" s="536" customFormat="1"/>
    <row r="239" s="536" customFormat="1"/>
    <row r="240" s="536" customFormat="1"/>
    <row r="241" s="536" customFormat="1"/>
    <row r="242" s="536" customFormat="1"/>
    <row r="243" s="536" customFormat="1"/>
    <row r="244" s="536" customFormat="1"/>
    <row r="245" s="536" customFormat="1"/>
    <row r="246" s="536" customFormat="1"/>
    <row r="247" s="536" customFormat="1"/>
    <row r="248" s="536" customFormat="1"/>
    <row r="249" s="536" customFormat="1"/>
    <row r="250" s="536" customFormat="1"/>
    <row r="251" s="536" customFormat="1"/>
    <row r="252" s="536" customFormat="1"/>
    <row r="253" s="536" customFormat="1"/>
    <row r="254" s="536" customFormat="1"/>
    <row r="255" s="536" customFormat="1"/>
    <row r="256" s="536" customFormat="1"/>
    <row r="257" s="536" customFormat="1"/>
    <row r="258" s="536" customFormat="1"/>
    <row r="259" s="536" customFormat="1"/>
    <row r="260" s="536" customFormat="1"/>
    <row r="261" s="536" customFormat="1"/>
    <row r="262" s="536" customFormat="1"/>
    <row r="263" s="536" customFormat="1"/>
    <row r="264" s="536" customFormat="1"/>
    <row r="265" s="536" customFormat="1"/>
    <row r="266" s="536" customFormat="1"/>
    <row r="267" s="536" customFormat="1"/>
    <row r="268" s="536" customFormat="1"/>
    <row r="269" s="536" customFormat="1"/>
    <row r="270" s="536" customFormat="1"/>
    <row r="271" s="536" customFormat="1"/>
    <row r="272" s="536" customFormat="1"/>
    <row r="273" s="536" customFormat="1"/>
    <row r="274" s="536" customFormat="1"/>
    <row r="275" s="536" customFormat="1"/>
    <row r="276" s="536" customFormat="1"/>
    <row r="277" s="536" customFormat="1"/>
    <row r="278" s="536" customFormat="1"/>
    <row r="279" s="536" customFormat="1"/>
    <row r="280" s="536" customFormat="1"/>
    <row r="281" s="536" customFormat="1"/>
    <row r="282" s="536" customFormat="1"/>
    <row r="283" s="536" customFormat="1"/>
    <row r="284" s="536" customFormat="1"/>
    <row r="285" s="536" customFormat="1"/>
    <row r="286" s="536" customFormat="1"/>
    <row r="287" s="536" customFormat="1"/>
    <row r="288" s="536" customFormat="1"/>
    <row r="289" s="536" customFormat="1"/>
    <row r="290" s="536" customFormat="1"/>
    <row r="291" s="536" customFormat="1"/>
    <row r="292" s="536" customFormat="1"/>
    <row r="293" s="536" customFormat="1"/>
    <row r="294" s="536" customFormat="1"/>
    <row r="295" s="536" customFormat="1"/>
    <row r="296" s="536" customFormat="1"/>
    <row r="297" s="536" customFormat="1"/>
    <row r="298" s="536" customFormat="1"/>
    <row r="299" s="536" customFormat="1"/>
    <row r="300" s="536" customFormat="1"/>
    <row r="301" s="536" customFormat="1"/>
    <row r="302" s="536" customFormat="1"/>
    <row r="303" s="536" customFormat="1"/>
    <row r="304" s="536" customFormat="1"/>
    <row r="305" s="536" customFormat="1"/>
    <row r="306" s="536" customFormat="1"/>
    <row r="307" s="536" customFormat="1"/>
    <row r="308" s="536" customFormat="1"/>
    <row r="309" s="536" customFormat="1"/>
    <row r="310" s="536" customFormat="1"/>
    <row r="311" s="536" customFormat="1"/>
    <row r="312" s="536" customFormat="1"/>
    <row r="313" s="536" customFormat="1"/>
    <row r="314" s="536" customFormat="1"/>
    <row r="315" s="536" customFormat="1"/>
    <row r="316" s="536" customFormat="1"/>
    <row r="317" s="536" customFormat="1"/>
    <row r="318" s="536" customFormat="1"/>
    <row r="319" s="536" customFormat="1"/>
    <row r="320" s="536" customFormat="1"/>
    <row r="321" s="536" customFormat="1"/>
    <row r="322" s="536" customFormat="1"/>
    <row r="323" s="536" customFormat="1"/>
    <row r="324" s="536" customFormat="1"/>
    <row r="325" s="536" customFormat="1"/>
    <row r="326" s="536" customFormat="1"/>
    <row r="327" s="536" customFormat="1"/>
    <row r="328" s="536" customFormat="1"/>
    <row r="329" s="536" customFormat="1"/>
    <row r="330" s="536" customFormat="1"/>
    <row r="331" s="536" customFormat="1"/>
    <row r="332" s="536" customFormat="1"/>
    <row r="333" s="536" customFormat="1"/>
    <row r="334" s="536" customFormat="1"/>
    <row r="335" s="536" customFormat="1"/>
    <row r="336" s="536" customFormat="1"/>
    <row r="337" s="536" customFormat="1"/>
    <row r="338" s="536" customFormat="1"/>
    <row r="339" s="536" customFormat="1"/>
    <row r="340" s="536" customFormat="1"/>
    <row r="341" s="536" customFormat="1"/>
    <row r="342" s="536" customFormat="1"/>
    <row r="343" s="536" customFormat="1"/>
    <row r="344" s="536" customFormat="1"/>
    <row r="345" s="536" customFormat="1"/>
    <row r="346" s="536" customFormat="1"/>
    <row r="347" s="536" customFormat="1"/>
    <row r="348" s="536" customFormat="1"/>
    <row r="349" s="536" customFormat="1"/>
    <row r="350" s="536" customFormat="1"/>
    <row r="351" s="536" customFormat="1"/>
    <row r="352" s="536" customFormat="1"/>
    <row r="353" s="536" customFormat="1"/>
    <row r="354" s="536" customFormat="1"/>
    <row r="355" s="536" customFormat="1"/>
    <row r="356" s="536" customFormat="1"/>
    <row r="357" s="536" customFormat="1"/>
    <row r="358" s="536" customFormat="1"/>
    <row r="359" s="536" customFormat="1"/>
    <row r="360" s="536" customFormat="1"/>
    <row r="361" s="536" customFormat="1"/>
    <row r="362" s="536" customFormat="1"/>
    <row r="363" s="536" customFormat="1"/>
    <row r="364" s="536" customFormat="1"/>
    <row r="365" s="536" customFormat="1"/>
    <row r="366" s="536" customFormat="1"/>
    <row r="367" s="536" customFormat="1"/>
    <row r="368" s="536" customFormat="1"/>
    <row r="369" s="536" customFormat="1"/>
    <row r="370" s="536" customFormat="1"/>
    <row r="371" s="536" customFormat="1"/>
    <row r="372" s="536" customFormat="1"/>
    <row r="373" s="536" customFormat="1"/>
    <row r="374" s="536" customFormat="1"/>
    <row r="375" s="536" customFormat="1"/>
    <row r="376" s="536" customFormat="1"/>
    <row r="377" s="536" customFormat="1"/>
    <row r="378" s="536" customFormat="1"/>
    <row r="379" s="536" customFormat="1"/>
    <row r="380" s="536" customFormat="1"/>
    <row r="381" s="536" customFormat="1"/>
    <row r="382" s="536" customFormat="1"/>
    <row r="383" s="536" customFormat="1"/>
    <row r="384" s="536" customFormat="1"/>
    <row r="385" s="536" customFormat="1"/>
    <row r="386" s="536" customFormat="1"/>
    <row r="387" s="536" customFormat="1"/>
    <row r="388" s="536" customFormat="1"/>
    <row r="389" s="536" customFormat="1"/>
    <row r="390" s="536" customFormat="1"/>
    <row r="391" s="536" customFormat="1"/>
    <row r="392" s="536" customFormat="1"/>
    <row r="393" s="536" customFormat="1"/>
    <row r="394" s="536" customFormat="1"/>
    <row r="395" s="536" customFormat="1"/>
    <row r="396" s="536" customFormat="1"/>
    <row r="397" s="536" customFormat="1"/>
    <row r="398" s="536" customFormat="1"/>
    <row r="399" s="536" customFormat="1"/>
    <row r="400" s="536" customFormat="1"/>
    <row r="401" s="536" customFormat="1"/>
    <row r="402" s="536" customFormat="1"/>
    <row r="403" s="536" customFormat="1"/>
    <row r="404" s="536" customFormat="1"/>
    <row r="405" s="536" customFormat="1"/>
    <row r="406" s="536" customFormat="1"/>
    <row r="407" s="536" customFormat="1"/>
    <row r="408" s="536" customFormat="1"/>
    <row r="409" s="536" customFormat="1"/>
    <row r="410" s="536" customFormat="1"/>
    <row r="411" s="536" customFormat="1"/>
    <row r="412" s="536" customFormat="1"/>
    <row r="413" s="536" customFormat="1"/>
    <row r="414" s="536" customFormat="1"/>
    <row r="415" s="536" customFormat="1"/>
    <row r="416" s="536" customFormat="1"/>
    <row r="417" s="536" customFormat="1"/>
    <row r="418" s="536" customFormat="1"/>
    <row r="419" s="536" customFormat="1"/>
    <row r="420" s="536" customFormat="1"/>
    <row r="421" s="536" customFormat="1"/>
    <row r="422" s="536" customFormat="1"/>
    <row r="423" s="536" customFormat="1"/>
    <row r="424" s="536" customFormat="1"/>
    <row r="425" s="536" customFormat="1"/>
    <row r="426" s="536" customFormat="1"/>
    <row r="427" s="536" customFormat="1"/>
    <row r="428" s="536" customFormat="1"/>
    <row r="429" s="536" customFormat="1"/>
    <row r="430" s="536" customFormat="1"/>
    <row r="431" s="536" customFormat="1"/>
    <row r="432" s="536" customFormat="1"/>
    <row r="433" s="536" customFormat="1"/>
    <row r="434" s="536" customFormat="1"/>
    <row r="435" s="536" customFormat="1"/>
    <row r="436" s="536" customFormat="1"/>
    <row r="437" s="536" customFormat="1"/>
    <row r="438" s="536" customFormat="1"/>
    <row r="439" s="536" customFormat="1"/>
    <row r="440" s="536" customFormat="1"/>
    <row r="441" s="536" customFormat="1"/>
    <row r="442" s="536" customFormat="1"/>
    <row r="443" s="536" customFormat="1"/>
    <row r="444" s="536" customFormat="1"/>
    <row r="445" s="536" customFormat="1"/>
    <row r="446" s="536" customFormat="1"/>
    <row r="447" s="536" customFormat="1"/>
    <row r="448" s="536" customFormat="1"/>
    <row r="449" s="536" customFormat="1"/>
    <row r="450" s="536" customFormat="1"/>
    <row r="451" s="536" customFormat="1"/>
    <row r="452" s="536" customFormat="1"/>
    <row r="453" s="536" customFormat="1"/>
    <row r="454" s="536" customFormat="1"/>
    <row r="455" s="536" customFormat="1"/>
    <row r="456" s="536" customFormat="1"/>
    <row r="457" s="536" customFormat="1"/>
    <row r="458" s="536" customFormat="1"/>
    <row r="459" s="536" customFormat="1"/>
    <row r="460" s="536" customFormat="1"/>
    <row r="461" s="536" customFormat="1"/>
    <row r="462" s="536" customFormat="1"/>
    <row r="463" s="536" customFormat="1"/>
    <row r="464" s="536" customFormat="1"/>
    <row r="465" s="536" customFormat="1"/>
    <row r="466" s="536" customFormat="1"/>
    <row r="467" s="536" customFormat="1"/>
    <row r="468" s="536" customFormat="1"/>
    <row r="469" s="536" customFormat="1"/>
    <row r="470" s="536" customFormat="1"/>
    <row r="471" s="536" customFormat="1"/>
    <row r="472" s="536" customFormat="1"/>
    <row r="473" s="536" customFormat="1"/>
    <row r="474" s="536" customFormat="1"/>
    <row r="475" s="536" customFormat="1"/>
    <row r="476" s="536" customFormat="1"/>
    <row r="477" s="536" customFormat="1"/>
    <row r="478" s="536" customFormat="1"/>
    <row r="479" s="536" customFormat="1"/>
    <row r="480" s="536" customFormat="1"/>
    <row r="481" s="536" customFormat="1"/>
    <row r="482" s="536" customFormat="1"/>
    <row r="483" s="536" customFormat="1"/>
    <row r="484" s="536" customFormat="1"/>
    <row r="485" s="536" customFormat="1"/>
    <row r="486" s="536" customFormat="1"/>
    <row r="487" s="536" customFormat="1"/>
    <row r="488" s="536" customFormat="1"/>
    <row r="489" s="536" customFormat="1"/>
    <row r="490" s="536" customFormat="1"/>
    <row r="491" s="536" customFormat="1"/>
    <row r="492" s="536" customFormat="1"/>
    <row r="493" s="536" customFormat="1"/>
    <row r="494" s="536" customFormat="1"/>
    <row r="495" s="536" customFormat="1"/>
    <row r="496" s="536" customFormat="1"/>
    <row r="497" s="536" customFormat="1"/>
    <row r="498" s="536" customFormat="1"/>
    <row r="499" s="536" customFormat="1"/>
    <row r="500" s="536" customFormat="1"/>
    <row r="501" s="536" customFormat="1"/>
    <row r="502" s="536" customFormat="1"/>
    <row r="503" s="536" customFormat="1"/>
    <row r="504" s="536" customFormat="1"/>
    <row r="505" s="536" customFormat="1"/>
    <row r="506" s="536" customFormat="1"/>
    <row r="507" s="536" customFormat="1"/>
    <row r="508" s="536" customFormat="1"/>
    <row r="509" s="536" customFormat="1"/>
    <row r="510" s="536" customFormat="1"/>
    <row r="511" s="536" customFormat="1"/>
    <row r="512" s="536" customFormat="1"/>
    <row r="513" s="536" customFormat="1"/>
    <row r="514" s="536" customFormat="1"/>
    <row r="515" s="536" customFormat="1"/>
    <row r="516" s="536" customFormat="1"/>
    <row r="517" s="536" customFormat="1"/>
    <row r="518" s="536" customFormat="1"/>
    <row r="519" s="536" customFormat="1"/>
    <row r="520" s="536" customFormat="1"/>
    <row r="521" s="536" customFormat="1"/>
    <row r="522" s="536" customFormat="1"/>
    <row r="523" s="536" customFormat="1"/>
    <row r="524" s="536" customFormat="1"/>
    <row r="525" s="536" customFormat="1"/>
    <row r="526" s="536" customFormat="1"/>
    <row r="527" s="536" customFormat="1"/>
    <row r="528" s="536" customFormat="1"/>
    <row r="529" s="536" customFormat="1"/>
    <row r="530" s="536" customFormat="1"/>
    <row r="531" s="536" customFormat="1"/>
    <row r="532" s="536" customFormat="1"/>
    <row r="533" s="536" customFormat="1"/>
    <row r="534" s="536" customFormat="1"/>
    <row r="535" s="536" customFormat="1"/>
    <row r="536" s="536" customFormat="1"/>
    <row r="537" s="536" customFormat="1"/>
    <row r="538" s="536" customFormat="1"/>
    <row r="539" s="536" customFormat="1"/>
    <row r="540" s="536" customFormat="1"/>
    <row r="541" s="536" customFormat="1"/>
    <row r="542" s="536" customFormat="1"/>
    <row r="543" s="536" customFormat="1"/>
    <row r="544" s="536" customFormat="1"/>
    <row r="545" s="536" customFormat="1"/>
    <row r="546" s="536" customFormat="1"/>
    <row r="547" s="536" customFormat="1"/>
    <row r="548" s="536" customFormat="1"/>
    <row r="549" s="536" customFormat="1"/>
    <row r="550" s="536" customFormat="1"/>
    <row r="551" s="536" customFormat="1"/>
    <row r="552" s="536" customFormat="1"/>
    <row r="553" s="536" customFormat="1"/>
    <row r="554" s="536" customFormat="1"/>
    <row r="555" s="536" customFormat="1"/>
    <row r="556" s="536" customFormat="1"/>
    <row r="557" s="536" customFormat="1"/>
    <row r="558" s="536" customFormat="1"/>
    <row r="559" s="536" customFormat="1"/>
    <row r="560" s="536" customFormat="1"/>
    <row r="561" s="536" customFormat="1"/>
    <row r="562" s="536" customFormat="1"/>
    <row r="563" s="536" customFormat="1"/>
    <row r="564" s="536" customFormat="1"/>
    <row r="565" s="536" customFormat="1"/>
    <row r="566" s="536" customFormat="1"/>
    <row r="567" s="536" customFormat="1"/>
    <row r="568" s="536" customFormat="1"/>
    <row r="569" s="536" customFormat="1"/>
    <row r="570" s="536" customFormat="1"/>
    <row r="571" s="536" customFormat="1"/>
    <row r="572" s="536" customFormat="1"/>
    <row r="573" s="536" customFormat="1"/>
    <row r="574" s="536" customFormat="1"/>
    <row r="575" s="536" customFormat="1"/>
    <row r="576" s="536" customFormat="1"/>
    <row r="577" s="536" customFormat="1"/>
    <row r="578" s="536" customFormat="1"/>
    <row r="579" s="536" customFormat="1"/>
    <row r="580" s="536" customFormat="1"/>
    <row r="581" s="536" customFormat="1"/>
    <row r="582" s="536" customFormat="1"/>
    <row r="583" s="536" customFormat="1"/>
    <row r="584" s="536" customFormat="1"/>
    <row r="585" s="536" customFormat="1"/>
    <row r="586" s="536" customFormat="1"/>
    <row r="587" s="536" customFormat="1"/>
    <row r="588" s="536" customFormat="1"/>
    <row r="589" s="536" customFormat="1"/>
    <row r="590" s="536" customFormat="1"/>
    <row r="591" s="536" customFormat="1"/>
    <row r="592" s="536" customFormat="1"/>
    <row r="593" s="536" customFormat="1"/>
    <row r="594" s="536" customFormat="1"/>
    <row r="595" s="536" customFormat="1"/>
    <row r="596" s="536" customFormat="1"/>
    <row r="597" s="536" customFormat="1"/>
    <row r="598" s="536" customFormat="1"/>
    <row r="599" s="536" customFormat="1"/>
    <row r="600" s="536" customFormat="1"/>
    <row r="601" s="536" customFormat="1"/>
    <row r="602" s="536" customFormat="1"/>
    <row r="603" s="536" customFormat="1"/>
    <row r="604" s="536" customFormat="1"/>
    <row r="605" s="536" customFormat="1"/>
    <row r="606" s="536" customFormat="1"/>
    <row r="607" s="536" customFormat="1"/>
    <row r="608" s="536" customFormat="1"/>
    <row r="609" s="536" customFormat="1"/>
    <row r="610" s="536" customFormat="1"/>
    <row r="611" s="536" customFormat="1"/>
    <row r="612" s="536" customFormat="1"/>
    <row r="613" s="536" customFormat="1"/>
    <row r="614" s="536" customFormat="1"/>
    <row r="615" s="536" customFormat="1"/>
    <row r="616" s="536" customFormat="1"/>
    <row r="617" s="536" customFormat="1"/>
    <row r="618" s="536" customFormat="1"/>
    <row r="619" s="536" customFormat="1"/>
    <row r="620" s="536" customFormat="1"/>
    <row r="621" s="536" customFormat="1"/>
    <row r="622" s="536" customFormat="1"/>
    <row r="623" s="536" customFormat="1"/>
    <row r="624" s="536" customFormat="1"/>
    <row r="625" s="536" customFormat="1"/>
    <row r="626" s="536" customFormat="1"/>
    <row r="627" s="536" customFormat="1"/>
    <row r="628" s="536" customFormat="1"/>
    <row r="629" s="536" customFormat="1"/>
    <row r="630" s="536" customFormat="1"/>
    <row r="631" s="536" customFormat="1"/>
    <row r="632" s="536" customFormat="1"/>
    <row r="633" s="536" customFormat="1"/>
    <row r="634" s="536" customFormat="1"/>
    <row r="635" s="536" customFormat="1"/>
    <row r="636" s="536" customFormat="1"/>
    <row r="637" s="536" customFormat="1"/>
    <row r="638" s="536" customFormat="1"/>
    <row r="639" s="536" customFormat="1"/>
    <row r="640" s="536" customFormat="1"/>
    <row r="641" s="536" customFormat="1"/>
    <row r="642" s="536" customFormat="1"/>
    <row r="643" s="536" customFormat="1"/>
    <row r="644" s="536" customFormat="1"/>
    <row r="645" s="536" customFormat="1"/>
    <row r="646" s="536" customFormat="1"/>
    <row r="647" s="536" customFormat="1"/>
    <row r="648" s="536" customFormat="1"/>
    <row r="649" s="536" customFormat="1"/>
    <row r="650" s="536" customFormat="1"/>
    <row r="651" s="536" customFormat="1"/>
    <row r="652" s="536" customFormat="1"/>
    <row r="653" s="536" customFormat="1"/>
    <row r="654" s="536" customFormat="1"/>
    <row r="655" s="536" customFormat="1"/>
    <row r="656" s="536" customFormat="1"/>
    <row r="657" s="536" customFormat="1"/>
    <row r="658" s="536" customFormat="1"/>
    <row r="659" s="536" customFormat="1"/>
    <row r="660" s="536" customFormat="1"/>
    <row r="661" s="536" customFormat="1"/>
    <row r="662" s="536" customFormat="1"/>
    <row r="663" s="536" customFormat="1"/>
    <row r="664" s="536" customFormat="1"/>
    <row r="665" s="536" customFormat="1"/>
    <row r="666" s="536" customFormat="1"/>
    <row r="667" s="536" customFormat="1"/>
    <row r="668" s="536" customFormat="1"/>
    <row r="669" s="536" customFormat="1"/>
    <row r="670" s="536" customFormat="1"/>
    <row r="671" s="536" customFormat="1"/>
    <row r="672" s="536" customFormat="1"/>
    <row r="673" s="536" customFormat="1"/>
    <row r="674" s="536" customFormat="1"/>
    <row r="675" s="536" customFormat="1"/>
    <row r="676" s="536" customFormat="1"/>
    <row r="677" s="536" customFormat="1"/>
    <row r="678" s="536" customFormat="1"/>
    <row r="679" s="536" customFormat="1"/>
    <row r="680" s="536" customFormat="1"/>
    <row r="681" s="536" customFormat="1"/>
    <row r="682" s="536" customFormat="1"/>
    <row r="683" s="536" customFormat="1"/>
    <row r="684" s="536" customFormat="1"/>
    <row r="685" s="536" customFormat="1"/>
    <row r="686" s="536" customFormat="1"/>
    <row r="687" s="536" customFormat="1"/>
    <row r="688" s="536" customFormat="1"/>
    <row r="689" s="536" customFormat="1"/>
    <row r="690" s="536" customFormat="1"/>
    <row r="691" s="536" customFormat="1"/>
    <row r="692" s="536" customFormat="1"/>
    <row r="693" s="536" customFormat="1"/>
    <row r="694" s="536" customFormat="1"/>
    <row r="695" s="536" customFormat="1"/>
    <row r="696" s="536" customFormat="1"/>
    <row r="697" s="536" customFormat="1"/>
    <row r="698" s="536" customFormat="1"/>
    <row r="699" s="536" customFormat="1"/>
    <row r="700" s="536" customFormat="1"/>
    <row r="701" s="536" customFormat="1"/>
    <row r="702" s="536" customFormat="1"/>
    <row r="703" s="536" customFormat="1"/>
    <row r="704" s="536" customFormat="1"/>
    <row r="705" s="536" customFormat="1"/>
    <row r="706" s="536" customFormat="1"/>
    <row r="707" s="536" customFormat="1"/>
    <row r="708" s="536" customFormat="1"/>
    <row r="709" s="536" customFormat="1"/>
    <row r="710" s="536" customFormat="1"/>
    <row r="711" s="536" customFormat="1"/>
    <row r="712" s="536" customFormat="1"/>
    <row r="713" s="536" customFormat="1"/>
    <row r="714" s="536" customFormat="1"/>
    <row r="715" s="536" customFormat="1"/>
    <row r="716" s="536" customFormat="1"/>
    <row r="717" s="536" customFormat="1"/>
    <row r="718" s="536" customFormat="1"/>
    <row r="719" s="536" customFormat="1"/>
    <row r="720" s="536" customFormat="1"/>
    <row r="721" s="536" customFormat="1"/>
    <row r="722" s="536" customFormat="1"/>
    <row r="723" s="536" customFormat="1"/>
    <row r="724" s="536" customFormat="1"/>
    <row r="725" s="536" customFormat="1"/>
    <row r="726" s="536" customFormat="1"/>
    <row r="727" s="536" customFormat="1"/>
    <row r="728" s="536" customFormat="1"/>
    <row r="729" s="536" customFormat="1"/>
    <row r="730" s="536" customFormat="1"/>
    <row r="731" s="536" customFormat="1"/>
    <row r="732" s="536" customFormat="1"/>
    <row r="733" s="536" customFormat="1"/>
    <row r="734" s="536" customFormat="1"/>
    <row r="735" s="536" customFormat="1"/>
    <row r="736" s="536" customFormat="1"/>
    <row r="737" s="536" customFormat="1"/>
    <row r="738" s="536" customFormat="1"/>
    <row r="739" s="536" customFormat="1"/>
    <row r="740" s="536" customFormat="1"/>
    <row r="741" s="536" customFormat="1"/>
    <row r="742" s="536" customFormat="1"/>
    <row r="743" s="536" customFormat="1"/>
    <row r="744" s="536" customFormat="1"/>
    <row r="745" s="536" customFormat="1"/>
    <row r="746" s="536" customFormat="1"/>
    <row r="747" s="536" customFormat="1"/>
    <row r="748" s="536" customFormat="1"/>
    <row r="749" s="536" customFormat="1"/>
    <row r="750" s="536" customFormat="1"/>
    <row r="751" s="536" customFormat="1"/>
    <row r="752" s="536" customFormat="1"/>
    <row r="753" s="536" customFormat="1"/>
    <row r="754" s="536" customFormat="1"/>
    <row r="755" s="536" customFormat="1"/>
    <row r="756" s="536" customFormat="1"/>
    <row r="757" s="536" customFormat="1"/>
    <row r="758" s="536" customFormat="1"/>
    <row r="759" s="536" customFormat="1"/>
    <row r="760" s="536" customFormat="1"/>
    <row r="761" s="536" customFormat="1"/>
    <row r="762" s="536" customFormat="1"/>
    <row r="763" s="536" customFormat="1"/>
    <row r="764" s="536" customFormat="1"/>
    <row r="765" s="536" customFormat="1"/>
    <row r="766" s="536" customFormat="1"/>
    <row r="767" s="536" customFormat="1"/>
    <row r="768" s="536" customFormat="1"/>
    <row r="769" s="536" customFormat="1"/>
    <row r="770" s="536" customFormat="1"/>
    <row r="771" s="536" customFormat="1"/>
    <row r="772" s="536" customFormat="1"/>
    <row r="773" s="536" customFormat="1"/>
    <row r="774" s="536" customFormat="1"/>
    <row r="775" s="536" customFormat="1"/>
    <row r="776" s="536" customFormat="1"/>
    <row r="777" s="536" customFormat="1"/>
    <row r="778" s="536" customFormat="1"/>
    <row r="779" s="536" customFormat="1"/>
    <row r="780" s="536" customFormat="1"/>
    <row r="781" s="536" customFormat="1"/>
    <row r="782" s="536" customFormat="1"/>
    <row r="783" s="536" customFormat="1"/>
    <row r="784" s="536" customFormat="1"/>
    <row r="785" s="536" customFormat="1"/>
    <row r="786" s="536" customFormat="1"/>
    <row r="787" s="536" customFormat="1"/>
    <row r="788" s="536" customFormat="1"/>
    <row r="789" s="536" customFormat="1"/>
    <row r="790" s="536" customFormat="1"/>
    <row r="791" s="536" customFormat="1"/>
    <row r="792" s="536" customFormat="1"/>
    <row r="793" s="536" customFormat="1"/>
    <row r="794" s="536" customFormat="1"/>
    <row r="795" s="536" customFormat="1"/>
    <row r="796" s="536" customFormat="1"/>
    <row r="797" s="536" customFormat="1"/>
    <row r="798" s="536" customFormat="1"/>
    <row r="799" s="536" customFormat="1"/>
    <row r="800" s="536" customFormat="1"/>
    <row r="801" s="536" customFormat="1"/>
    <row r="802" s="536" customFormat="1"/>
    <row r="803" s="536" customFormat="1"/>
    <row r="804" s="536" customFormat="1"/>
    <row r="805" s="536" customFormat="1"/>
    <row r="806" s="536" customFormat="1"/>
    <row r="807" s="536" customFormat="1"/>
    <row r="808" s="536" customFormat="1"/>
    <row r="809" s="536" customFormat="1"/>
    <row r="810" s="536" customFormat="1"/>
    <row r="811" s="536" customFormat="1"/>
    <row r="812" s="536" customFormat="1"/>
    <row r="813" s="536" customFormat="1"/>
    <row r="814" s="536" customFormat="1"/>
    <row r="815" s="536" customFormat="1"/>
    <row r="816" s="536" customFormat="1"/>
    <row r="817" s="536" customFormat="1"/>
    <row r="818" s="536" customFormat="1"/>
    <row r="819" s="536" customFormat="1"/>
    <row r="820" s="536" customFormat="1"/>
    <row r="821" s="536" customFormat="1"/>
    <row r="822" s="536" customFormat="1"/>
    <row r="823" s="536" customFormat="1"/>
    <row r="824" s="536" customFormat="1"/>
    <row r="825" s="536" customFormat="1"/>
    <row r="826" s="536" customFormat="1"/>
    <row r="827" s="536" customFormat="1"/>
    <row r="828" s="536" customFormat="1"/>
    <row r="829" s="536" customFormat="1"/>
    <row r="830" s="536" customFormat="1"/>
    <row r="831" s="536" customFormat="1"/>
    <row r="832" s="536" customFormat="1"/>
    <row r="833" s="536" customFormat="1"/>
    <row r="834" s="536" customFormat="1"/>
    <row r="835" s="536" customFormat="1"/>
    <row r="836" s="536" customFormat="1"/>
    <row r="837" s="536" customFormat="1"/>
    <row r="838" s="536" customFormat="1"/>
    <row r="839" s="536" customFormat="1"/>
    <row r="840" s="536" customFormat="1"/>
    <row r="841" s="536" customFormat="1"/>
    <row r="842" s="536" customFormat="1"/>
    <row r="843" s="536" customFormat="1"/>
    <row r="844" s="536" customFormat="1"/>
    <row r="845" s="536" customFormat="1"/>
    <row r="846" s="536" customFormat="1"/>
    <row r="847" s="536" customFormat="1"/>
    <row r="848" s="536" customFormat="1"/>
    <row r="849" s="536" customFormat="1"/>
    <row r="850" s="536" customFormat="1"/>
    <row r="851" s="536" customFormat="1"/>
    <row r="852" s="536" customFormat="1"/>
    <row r="853" s="536" customFormat="1"/>
    <row r="854" s="536" customFormat="1"/>
    <row r="855" s="536" customFormat="1"/>
    <row r="856" s="536" customFormat="1"/>
    <row r="857" s="536" customFormat="1"/>
    <row r="858" s="536" customFormat="1"/>
    <row r="859" s="536" customFormat="1"/>
    <row r="860" s="536" customFormat="1"/>
    <row r="861" s="536" customFormat="1"/>
    <row r="862" s="536" customFormat="1"/>
    <row r="863" s="536" customFormat="1"/>
    <row r="864" s="536" customFormat="1"/>
    <row r="865" s="536" customFormat="1"/>
    <row r="866" s="536" customFormat="1"/>
    <row r="867" s="536" customFormat="1"/>
    <row r="868" s="536" customFormat="1"/>
    <row r="869" s="536" customFormat="1"/>
    <row r="870" s="536" customFormat="1"/>
    <row r="871" s="536" customFormat="1"/>
    <row r="872" s="536" customFormat="1"/>
    <row r="873" s="536" customFormat="1"/>
    <row r="874" s="536" customFormat="1"/>
    <row r="875" s="536" customFormat="1"/>
    <row r="876" s="536" customFormat="1"/>
    <row r="877" s="536" customFormat="1"/>
    <row r="878" s="536" customFormat="1"/>
    <row r="879" s="536" customFormat="1"/>
    <row r="880" s="536" customFormat="1"/>
    <row r="881" s="536" customFormat="1"/>
    <row r="882" s="536" customFormat="1"/>
    <row r="883" s="536" customFormat="1"/>
    <row r="884" s="536" customFormat="1"/>
    <row r="885" s="536" customFormat="1"/>
    <row r="886" s="536" customFormat="1"/>
    <row r="887" s="536" customFormat="1"/>
    <row r="888" s="536" customFormat="1"/>
    <row r="889" s="536" customFormat="1"/>
    <row r="890" s="536" customFormat="1"/>
    <row r="891" s="536" customFormat="1"/>
    <row r="892" s="536" customFormat="1"/>
    <row r="893" s="536" customFormat="1"/>
    <row r="894" s="536" customFormat="1"/>
    <row r="895" s="536" customFormat="1"/>
    <row r="896" s="536" customFormat="1"/>
    <row r="897" s="536" customFormat="1"/>
    <row r="898" s="536" customFormat="1"/>
    <row r="899" s="536" customFormat="1"/>
    <row r="900" s="536" customFormat="1"/>
    <row r="901" s="536" customFormat="1"/>
    <row r="902" s="536" customFormat="1"/>
    <row r="903" s="536" customFormat="1"/>
    <row r="904" s="536" customFormat="1"/>
    <row r="905" s="536" customFormat="1"/>
    <row r="906" s="536" customFormat="1"/>
    <row r="907" s="536" customFormat="1"/>
    <row r="908" s="536" customFormat="1"/>
    <row r="909" s="536" customFormat="1"/>
    <row r="910" s="536" customFormat="1"/>
    <row r="911" s="536" customFormat="1"/>
    <row r="912" s="536" customFormat="1"/>
    <row r="913" s="536" customFormat="1"/>
    <row r="914" s="536" customFormat="1"/>
    <row r="915" s="536" customFormat="1"/>
    <row r="916" s="536" customFormat="1"/>
    <row r="917" s="536" customFormat="1"/>
    <row r="918" s="536" customFormat="1"/>
    <row r="919" s="536" customFormat="1"/>
    <row r="920" s="536" customFormat="1"/>
    <row r="921" s="536" customFormat="1"/>
    <row r="922" s="536" customFormat="1"/>
    <row r="923" s="536" customFormat="1"/>
    <row r="924" s="536" customFormat="1"/>
    <row r="925" s="536" customFormat="1"/>
    <row r="926" s="536" customFormat="1"/>
    <row r="927" s="536" customFormat="1"/>
    <row r="928" s="536" customFormat="1"/>
    <row r="929" s="536" customFormat="1"/>
    <row r="930" s="536" customFormat="1"/>
    <row r="931" s="536" customFormat="1"/>
    <row r="932" s="536" customFormat="1"/>
    <row r="933" s="536" customFormat="1"/>
    <row r="934" s="536" customFormat="1"/>
    <row r="935" s="536" customFormat="1"/>
    <row r="936" s="536" customFormat="1"/>
    <row r="937" s="536" customFormat="1"/>
    <row r="938" s="536" customFormat="1"/>
    <row r="939" s="536" customFormat="1"/>
    <row r="940" s="536" customFormat="1"/>
    <row r="941" s="536" customFormat="1"/>
    <row r="942" s="536" customFormat="1"/>
    <row r="943" s="536" customFormat="1"/>
    <row r="944" s="536" customFormat="1"/>
    <row r="945" s="536" customFormat="1"/>
    <row r="946" s="536" customFormat="1"/>
    <row r="947" s="536" customFormat="1"/>
    <row r="948" s="536" customFormat="1"/>
    <row r="949" s="536" customFormat="1"/>
    <row r="950" s="536" customFormat="1"/>
    <row r="951" s="536" customFormat="1"/>
    <row r="952" s="536" customFormat="1"/>
    <row r="953" s="536" customFormat="1"/>
    <row r="954" s="536" customFormat="1"/>
    <row r="955" s="536" customFormat="1"/>
    <row r="956" s="536" customFormat="1"/>
    <row r="957" s="536" customFormat="1"/>
    <row r="958" s="536" customFormat="1"/>
    <row r="959" s="536" customFormat="1"/>
    <row r="960" s="536" customFormat="1"/>
    <row r="961" s="536" customFormat="1"/>
    <row r="962" s="536" customFormat="1"/>
    <row r="963" s="536" customFormat="1"/>
    <row r="964" s="536" customFormat="1"/>
    <row r="965" s="536" customFormat="1"/>
    <row r="966" s="536" customFormat="1"/>
    <row r="967" s="536" customFormat="1"/>
    <row r="968" s="536" customFormat="1"/>
    <row r="969" s="536" customFormat="1"/>
    <row r="970" s="536" customFormat="1"/>
    <row r="971" s="536" customFormat="1"/>
    <row r="972" s="536" customFormat="1"/>
    <row r="973" s="536" customFormat="1"/>
    <row r="974" s="536" customFormat="1"/>
    <row r="975" s="536" customFormat="1"/>
    <row r="976" s="536" customFormat="1"/>
    <row r="977" s="536" customFormat="1"/>
    <row r="978" s="536" customFormat="1"/>
    <row r="979" s="536" customFormat="1"/>
    <row r="980" s="536" customFormat="1"/>
    <row r="981" s="536" customFormat="1"/>
    <row r="982" s="536" customFormat="1"/>
    <row r="983" s="536" customFormat="1"/>
    <row r="984" s="536" customFormat="1"/>
    <row r="985" s="536" customFormat="1"/>
    <row r="986" s="536" customFormat="1"/>
    <row r="987" s="536" customFormat="1"/>
    <row r="988" s="536" customFormat="1"/>
    <row r="989" s="536" customFormat="1"/>
    <row r="990" s="536" customFormat="1"/>
    <row r="991" s="536" customFormat="1"/>
    <row r="992" s="536" customFormat="1"/>
    <row r="993" s="536" customFormat="1"/>
    <row r="994" s="536" customFormat="1"/>
    <row r="995" s="536" customFormat="1"/>
    <row r="996" s="536" customFormat="1"/>
    <row r="997" s="536" customFormat="1"/>
    <row r="998" s="536" customFormat="1"/>
    <row r="999" s="536" customFormat="1"/>
    <row r="1000" s="536" customFormat="1"/>
  </sheetData>
  <pageMargins left="0.7" right="0.7" top="0.75" bottom="0.75" header="0.3" footer="0.3"/>
  <pageSetup paperSize="9"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pageSetUpPr fitToPage="1"/>
  </sheetPr>
  <dimension ref="B2:K49"/>
  <sheetViews>
    <sheetView showGridLines="0" showRowColHeaders="0" topLeftCell="A10" zoomScale="110" zoomScaleNormal="110" workbookViewId="0">
      <selection activeCell="G38" sqref="G38"/>
    </sheetView>
  </sheetViews>
  <sheetFormatPr baseColWidth="10" defaultColWidth="11.42578125" defaultRowHeight="15"/>
  <cols>
    <col min="1" max="1" width="4" customWidth="1"/>
    <col min="2" max="2" width="9.7109375" customWidth="1"/>
    <col min="3" max="3" width="71.85546875" style="6" customWidth="1"/>
    <col min="4" max="4" width="22.140625" customWidth="1"/>
    <col min="10" max="10" width="11.42578125" style="458" customWidth="1"/>
  </cols>
  <sheetData>
    <row r="2" spans="2:11" ht="18.75">
      <c r="B2" s="607" t="s">
        <v>1035</v>
      </c>
      <c r="C2" s="607"/>
      <c r="D2" s="607"/>
      <c r="E2" s="607"/>
    </row>
    <row r="3" spans="2:11">
      <c r="B3" s="195"/>
      <c r="C3" s="195"/>
      <c r="D3" s="608" t="s">
        <v>1195</v>
      </c>
      <c r="E3" s="608"/>
    </row>
    <row r="4" spans="2:11">
      <c r="B4" s="195"/>
      <c r="C4" s="195"/>
      <c r="D4" s="323"/>
      <c r="E4" s="195"/>
    </row>
    <row r="5" spans="2:11">
      <c r="D5" s="2" t="s">
        <v>2</v>
      </c>
      <c r="E5" s="2" t="s">
        <v>4</v>
      </c>
    </row>
    <row r="6" spans="2:11" ht="45">
      <c r="C6" s="40"/>
      <c r="D6" s="34" t="s">
        <v>271</v>
      </c>
      <c r="E6" s="34" t="s">
        <v>1190</v>
      </c>
    </row>
    <row r="7" spans="2:11">
      <c r="C7" s="40"/>
      <c r="D7" s="202">
        <f>Table!G7</f>
        <v>45657</v>
      </c>
      <c r="E7" s="34"/>
    </row>
    <row r="8" spans="2:11">
      <c r="B8" s="648" t="s">
        <v>1026</v>
      </c>
      <c r="C8" s="649"/>
      <c r="D8" s="649"/>
      <c r="E8" s="650"/>
    </row>
    <row r="9" spans="2:11">
      <c r="B9" s="41">
        <v>1</v>
      </c>
      <c r="C9" s="169" t="s">
        <v>1169</v>
      </c>
      <c r="D9" s="170">
        <v>431.08016800000001</v>
      </c>
      <c r="E9" s="171"/>
    </row>
    <row r="10" spans="2:11">
      <c r="B10" s="41">
        <v>2</v>
      </c>
      <c r="C10" s="169" t="s">
        <v>1170</v>
      </c>
      <c r="D10" s="170">
        <v>18.219681999999999</v>
      </c>
      <c r="E10" s="171"/>
    </row>
    <row r="11" spans="2:11">
      <c r="B11" s="41">
        <v>3</v>
      </c>
      <c r="C11" s="169" t="s">
        <v>1171</v>
      </c>
      <c r="D11" s="170">
        <v>37003.19083</v>
      </c>
      <c r="E11" s="171"/>
    </row>
    <row r="12" spans="2:11">
      <c r="B12" s="41">
        <f>B11+1</f>
        <v>4</v>
      </c>
      <c r="C12" s="169" t="s">
        <v>1188</v>
      </c>
      <c r="D12" s="170">
        <v>7756.0072360000004</v>
      </c>
      <c r="E12" s="171" t="s">
        <v>111</v>
      </c>
      <c r="I12" s="18"/>
      <c r="J12" s="475"/>
      <c r="K12" s="83"/>
    </row>
    <row r="13" spans="2:11">
      <c r="B13" s="41">
        <f t="shared" ref="B13:B23" si="0">B12+1</f>
        <v>5</v>
      </c>
      <c r="C13" s="169" t="s">
        <v>1172</v>
      </c>
      <c r="D13" s="170">
        <v>877.43119200000001</v>
      </c>
      <c r="E13" s="171" t="s">
        <v>267</v>
      </c>
      <c r="I13" s="18"/>
      <c r="J13" s="475"/>
      <c r="K13" s="476"/>
    </row>
    <row r="14" spans="2:11">
      <c r="B14" s="41">
        <f t="shared" si="0"/>
        <v>6</v>
      </c>
      <c r="C14" s="169" t="s">
        <v>1173</v>
      </c>
      <c r="D14" s="170">
        <v>26.230729</v>
      </c>
      <c r="E14" s="171" t="s">
        <v>277</v>
      </c>
      <c r="I14" s="18"/>
      <c r="J14" s="475"/>
      <c r="K14" s="476"/>
    </row>
    <row r="15" spans="2:11">
      <c r="B15" s="41">
        <f>B14+1</f>
        <v>7</v>
      </c>
      <c r="C15" s="169" t="s">
        <v>1184</v>
      </c>
      <c r="D15" s="170" t="s">
        <v>1025</v>
      </c>
      <c r="E15" s="171"/>
      <c r="I15" s="18"/>
      <c r="J15" s="475"/>
      <c r="K15" s="476"/>
    </row>
    <row r="16" spans="2:11">
      <c r="B16" s="41">
        <f t="shared" si="0"/>
        <v>8</v>
      </c>
      <c r="C16" s="169" t="s">
        <v>1194</v>
      </c>
      <c r="D16" s="170" t="s">
        <v>1025</v>
      </c>
      <c r="E16" s="171"/>
      <c r="I16" s="18"/>
      <c r="J16" s="475"/>
      <c r="K16" s="476"/>
    </row>
    <row r="17" spans="2:11">
      <c r="B17" s="41">
        <f t="shared" si="0"/>
        <v>9</v>
      </c>
      <c r="C17" s="169" t="s">
        <v>1192</v>
      </c>
      <c r="D17" s="170" t="s">
        <v>1025</v>
      </c>
      <c r="E17" s="171" t="s">
        <v>270</v>
      </c>
      <c r="I17" s="18"/>
      <c r="J17" s="475"/>
      <c r="K17" s="476"/>
    </row>
    <row r="18" spans="2:11">
      <c r="B18" s="41">
        <f t="shared" si="0"/>
        <v>10</v>
      </c>
      <c r="C18" s="169" t="s">
        <v>1174</v>
      </c>
      <c r="D18" s="170">
        <v>12.751555</v>
      </c>
      <c r="E18" s="171"/>
      <c r="I18" s="18"/>
      <c r="J18" s="475"/>
      <c r="K18" s="476"/>
    </row>
    <row r="19" spans="2:11">
      <c r="B19" s="41">
        <f t="shared" si="0"/>
        <v>11</v>
      </c>
      <c r="C19" s="169" t="s">
        <v>1175</v>
      </c>
      <c r="D19" s="170">
        <v>34.270963000000002</v>
      </c>
      <c r="E19" s="171" t="s">
        <v>37</v>
      </c>
      <c r="I19" s="18"/>
      <c r="J19" s="475"/>
      <c r="K19" s="477"/>
    </row>
    <row r="20" spans="2:11">
      <c r="B20" s="41">
        <f t="shared" si="0"/>
        <v>12</v>
      </c>
      <c r="C20" s="169" t="s">
        <v>1182</v>
      </c>
      <c r="D20" s="170">
        <v>134.55171100000001</v>
      </c>
      <c r="E20" s="171"/>
      <c r="I20" s="18"/>
      <c r="J20" s="475"/>
      <c r="K20" s="477"/>
    </row>
    <row r="21" spans="2:11">
      <c r="B21" s="41">
        <f t="shared" si="0"/>
        <v>13</v>
      </c>
      <c r="C21" s="546" t="s">
        <v>1183</v>
      </c>
      <c r="D21" s="170">
        <v>33.530572999999997</v>
      </c>
      <c r="E21" s="171"/>
      <c r="I21" s="18"/>
      <c r="J21" s="475"/>
      <c r="K21" s="476"/>
    </row>
    <row r="22" spans="2:11">
      <c r="B22" s="41">
        <f t="shared" si="0"/>
        <v>14</v>
      </c>
      <c r="C22" s="546" t="s">
        <v>810</v>
      </c>
      <c r="D22" s="170">
        <v>91.912937999999997</v>
      </c>
      <c r="E22" s="171"/>
      <c r="I22" s="18"/>
      <c r="J22" s="475"/>
      <c r="K22" s="476"/>
    </row>
    <row r="23" spans="2:11">
      <c r="B23" s="41">
        <f t="shared" si="0"/>
        <v>15</v>
      </c>
      <c r="C23" s="546" t="s">
        <v>1187</v>
      </c>
      <c r="D23" s="170">
        <v>6.3817810000000001</v>
      </c>
      <c r="E23" s="171"/>
      <c r="I23" s="18"/>
      <c r="J23" s="475"/>
      <c r="K23" s="476"/>
    </row>
    <row r="24" spans="2:11">
      <c r="B24" s="41"/>
      <c r="C24" s="172" t="s">
        <v>273</v>
      </c>
      <c r="D24" s="173">
        <v>46425.559357999999</v>
      </c>
      <c r="E24" s="171"/>
      <c r="I24" s="18"/>
      <c r="J24" s="475"/>
      <c r="K24" s="476"/>
    </row>
    <row r="25" spans="2:11">
      <c r="B25" s="651" t="s">
        <v>1027</v>
      </c>
      <c r="C25" s="652"/>
      <c r="D25" s="652"/>
      <c r="E25" s="653"/>
      <c r="I25" s="18"/>
      <c r="J25" s="475"/>
      <c r="K25" s="476"/>
    </row>
    <row r="26" spans="2:11">
      <c r="B26" s="41">
        <v>16</v>
      </c>
      <c r="C26" s="169" t="s">
        <v>1176</v>
      </c>
      <c r="D26" s="170">
        <v>164.66191599999999</v>
      </c>
      <c r="E26" s="171"/>
      <c r="I26" s="478"/>
      <c r="J26" s="479"/>
      <c r="K26" s="480"/>
    </row>
    <row r="27" spans="2:11">
      <c r="B27" s="41">
        <v>17</v>
      </c>
      <c r="C27" s="169" t="s">
        <v>1177</v>
      </c>
      <c r="D27" s="170">
        <v>16882.671002999999</v>
      </c>
      <c r="E27" s="171"/>
      <c r="I27" s="18"/>
      <c r="J27" s="475"/>
      <c r="K27" s="481"/>
    </row>
    <row r="28" spans="2:11">
      <c r="B28" s="41">
        <v>18</v>
      </c>
      <c r="C28" s="169" t="s">
        <v>1173</v>
      </c>
      <c r="D28" s="170">
        <v>190.86768699999999</v>
      </c>
      <c r="E28" s="171" t="s">
        <v>278</v>
      </c>
      <c r="I28" s="18"/>
      <c r="J28" s="475"/>
      <c r="K28" s="481"/>
    </row>
    <row r="29" spans="2:11">
      <c r="B29" s="41">
        <f>B28+1</f>
        <v>19</v>
      </c>
      <c r="C29" s="169" t="s">
        <v>1179</v>
      </c>
      <c r="D29" s="170">
        <v>23328.645094</v>
      </c>
      <c r="E29" s="171"/>
      <c r="I29" s="482"/>
      <c r="J29" s="475"/>
      <c r="K29" s="476"/>
    </row>
    <row r="30" spans="2:11">
      <c r="B30" s="41">
        <f t="shared" ref="B30:B35" si="1">B29+1</f>
        <v>20</v>
      </c>
      <c r="C30" s="169" t="s">
        <v>1180</v>
      </c>
      <c r="D30" s="170">
        <v>191.38601299999999</v>
      </c>
      <c r="E30" s="171"/>
      <c r="I30" s="18"/>
      <c r="J30" s="475"/>
      <c r="K30" s="476"/>
    </row>
    <row r="31" spans="2:11">
      <c r="B31" s="41">
        <f t="shared" si="1"/>
        <v>21</v>
      </c>
      <c r="C31" s="169" t="s">
        <v>1186</v>
      </c>
      <c r="D31" s="170">
        <v>50.124896</v>
      </c>
      <c r="E31" s="171"/>
      <c r="I31" s="18"/>
      <c r="J31" s="475"/>
      <c r="K31" s="476"/>
    </row>
    <row r="32" spans="2:11">
      <c r="B32" s="41">
        <f t="shared" si="1"/>
        <v>22</v>
      </c>
      <c r="C32" s="169" t="s">
        <v>1185</v>
      </c>
      <c r="D32" s="170">
        <v>40.355803999999999</v>
      </c>
      <c r="E32" s="171"/>
      <c r="I32" s="18"/>
      <c r="J32" s="475"/>
      <c r="K32" s="476"/>
    </row>
    <row r="33" spans="2:11">
      <c r="B33" s="41">
        <f t="shared" si="1"/>
        <v>23</v>
      </c>
      <c r="C33" s="169" t="s">
        <v>1178</v>
      </c>
      <c r="D33" s="170">
        <v>16.507508999999999</v>
      </c>
      <c r="E33" s="171"/>
      <c r="I33" s="18"/>
      <c r="J33" s="475"/>
      <c r="K33" s="477"/>
    </row>
    <row r="34" spans="2:11">
      <c r="B34" s="41">
        <f t="shared" si="1"/>
        <v>24</v>
      </c>
      <c r="C34" s="169" t="s">
        <v>1181</v>
      </c>
      <c r="D34" s="170">
        <v>34.959969000000001</v>
      </c>
      <c r="E34" s="171"/>
      <c r="I34" s="18"/>
      <c r="J34" s="475"/>
      <c r="K34" s="476"/>
    </row>
    <row r="35" spans="2:11">
      <c r="B35" s="41">
        <f t="shared" si="1"/>
        <v>25</v>
      </c>
      <c r="C35" s="169" t="s">
        <v>1204</v>
      </c>
      <c r="D35" s="170">
        <v>503.37316700000002</v>
      </c>
      <c r="E35" s="171"/>
      <c r="I35" s="18"/>
      <c r="J35" s="475"/>
      <c r="K35" s="476"/>
    </row>
    <row r="36" spans="2:11">
      <c r="B36" s="41">
        <v>26</v>
      </c>
      <c r="C36" s="545" t="s">
        <v>1209</v>
      </c>
      <c r="D36" s="170">
        <v>500</v>
      </c>
      <c r="E36" s="171" t="s">
        <v>83</v>
      </c>
      <c r="I36" s="18"/>
      <c r="J36" s="475"/>
      <c r="K36" s="476"/>
    </row>
    <row r="37" spans="2:11">
      <c r="B37" s="41">
        <v>27</v>
      </c>
      <c r="C37" s="545" t="s">
        <v>1206</v>
      </c>
      <c r="D37" s="170">
        <v>3.373167</v>
      </c>
      <c r="E37" s="171"/>
      <c r="I37" s="18"/>
      <c r="J37" s="475"/>
      <c r="K37" s="476"/>
    </row>
    <row r="38" spans="2:11">
      <c r="B38" s="42"/>
      <c r="C38" s="172" t="s">
        <v>274</v>
      </c>
      <c r="D38" s="173">
        <v>41403.553057999998</v>
      </c>
      <c r="E38" s="171"/>
      <c r="I38" s="18"/>
      <c r="J38" s="475"/>
      <c r="K38" s="476"/>
    </row>
    <row r="39" spans="2:11" ht="15" customHeight="1">
      <c r="B39" s="651" t="s">
        <v>275</v>
      </c>
      <c r="C39" s="652"/>
      <c r="D39" s="652"/>
      <c r="E39" s="653"/>
      <c r="I39" s="18"/>
      <c r="J39" s="479"/>
      <c r="K39" s="480"/>
    </row>
    <row r="40" spans="2:11">
      <c r="B40" s="41">
        <v>28</v>
      </c>
      <c r="C40" s="169" t="s">
        <v>146</v>
      </c>
      <c r="D40" s="170">
        <v>595.089969</v>
      </c>
      <c r="E40" s="171" t="s">
        <v>2</v>
      </c>
    </row>
    <row r="41" spans="2:11">
      <c r="B41" s="41">
        <f>B40+1</f>
        <v>29</v>
      </c>
      <c r="C41" s="169" t="s">
        <v>1191</v>
      </c>
      <c r="D41" s="170">
        <v>351.41</v>
      </c>
      <c r="E41" s="171" t="s">
        <v>82</v>
      </c>
    </row>
    <row r="42" spans="2:11">
      <c r="B42" s="41">
        <f t="shared" ref="B42:B47" si="2">B41+1</f>
        <v>30</v>
      </c>
      <c r="C42" s="169" t="s">
        <v>1193</v>
      </c>
      <c r="D42" s="170">
        <v>4075.506331</v>
      </c>
      <c r="E42" s="171"/>
    </row>
    <row r="43" spans="2:11">
      <c r="B43" s="41">
        <f t="shared" si="2"/>
        <v>31</v>
      </c>
      <c r="C43" s="545" t="s">
        <v>1205</v>
      </c>
      <c r="D43" s="170">
        <v>3182.9660909999998</v>
      </c>
      <c r="E43" s="171" t="s">
        <v>3</v>
      </c>
    </row>
    <row r="44" spans="2:11">
      <c r="B44" s="41">
        <f t="shared" si="2"/>
        <v>32</v>
      </c>
      <c r="C44" s="545" t="s">
        <v>151</v>
      </c>
      <c r="D44" s="170">
        <v>369.22368399999999</v>
      </c>
      <c r="E44" s="171" t="s">
        <v>4</v>
      </c>
    </row>
    <row r="45" spans="2:11">
      <c r="B45" s="41">
        <f t="shared" si="2"/>
        <v>33</v>
      </c>
      <c r="C45" s="545" t="s">
        <v>1207</v>
      </c>
      <c r="D45" s="170">
        <v>59.239707000000003</v>
      </c>
      <c r="E45" s="171" t="s">
        <v>36</v>
      </c>
    </row>
    <row r="46" spans="2:11">
      <c r="B46" s="41">
        <f t="shared" si="2"/>
        <v>34</v>
      </c>
      <c r="C46" s="545" t="s">
        <v>1208</v>
      </c>
      <c r="D46" s="170">
        <v>464.07684899999998</v>
      </c>
      <c r="E46" s="171"/>
    </row>
    <row r="47" spans="2:11">
      <c r="B47" s="41">
        <f t="shared" si="2"/>
        <v>35</v>
      </c>
      <c r="C47" s="169" t="s">
        <v>1189</v>
      </c>
      <c r="D47" s="170" t="s">
        <v>1025</v>
      </c>
      <c r="E47" s="171"/>
    </row>
    <row r="48" spans="2:11">
      <c r="B48" s="42"/>
      <c r="C48" s="172" t="s">
        <v>276</v>
      </c>
      <c r="D48" s="173">
        <v>5022.0063</v>
      </c>
      <c r="E48" s="171"/>
    </row>
    <row r="49" spans="2:5">
      <c r="B49" s="174"/>
      <c r="C49" s="215"/>
      <c r="D49" s="174"/>
      <c r="E49" s="174"/>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tabColor theme="2" tint="-9.9978637043366805E-2"/>
    <pageSetUpPr fitToPage="1"/>
  </sheetPr>
  <dimension ref="B2:M56"/>
  <sheetViews>
    <sheetView showGridLines="0" showRowColHeaders="0" zoomScale="60" zoomScaleNormal="60" workbookViewId="0">
      <selection activeCell="E3" sqref="E3"/>
    </sheetView>
  </sheetViews>
  <sheetFormatPr baseColWidth="10" defaultColWidth="11.42578125" defaultRowHeight="15"/>
  <cols>
    <col min="1" max="1" width="3.85546875" customWidth="1"/>
    <col min="3" max="3" width="77.5703125" style="6" customWidth="1"/>
    <col min="4" max="8" width="36.7109375" style="6" customWidth="1"/>
    <col min="9" max="11" width="39.28515625" customWidth="1"/>
    <col min="12" max="13" width="36.7109375" customWidth="1"/>
  </cols>
  <sheetData>
    <row r="2" spans="2:13" ht="18.75">
      <c r="B2" s="539" t="s">
        <v>1111</v>
      </c>
      <c r="C2" s="539"/>
      <c r="D2" s="539"/>
      <c r="E2" s="539"/>
      <c r="F2" s="539"/>
      <c r="G2" s="539"/>
      <c r="H2" s="539"/>
      <c r="I2" s="539"/>
      <c r="J2" s="539"/>
      <c r="K2" s="539"/>
      <c r="L2" s="539"/>
      <c r="M2" s="539"/>
    </row>
    <row r="3" spans="2:13" ht="18.75">
      <c r="B3" s="22"/>
      <c r="M3" s="542" t="s">
        <v>1195</v>
      </c>
    </row>
    <row r="4" spans="2:13">
      <c r="D4" s="366">
        <f>Table!G17</f>
        <v>45930</v>
      </c>
    </row>
    <row r="5" spans="2:13">
      <c r="D5" s="3" t="s">
        <v>2</v>
      </c>
      <c r="E5" s="3" t="s">
        <v>3</v>
      </c>
      <c r="F5" s="3" t="s">
        <v>4</v>
      </c>
      <c r="G5" s="3" t="s">
        <v>36</v>
      </c>
      <c r="H5" s="3" t="s">
        <v>37</v>
      </c>
      <c r="I5" s="3" t="s">
        <v>82</v>
      </c>
      <c r="J5" s="3" t="s">
        <v>83</v>
      </c>
      <c r="K5" s="3" t="s">
        <v>111</v>
      </c>
      <c r="L5" s="3" t="s">
        <v>267</v>
      </c>
      <c r="M5" s="3" t="s">
        <v>277</v>
      </c>
    </row>
    <row r="6" spans="2:13">
      <c r="B6" s="2">
        <v>1</v>
      </c>
      <c r="C6" s="35" t="s">
        <v>1036</v>
      </c>
      <c r="D6" s="547" t="s">
        <v>123</v>
      </c>
      <c r="E6" s="547" t="s">
        <v>123</v>
      </c>
      <c r="F6" s="547" t="s">
        <v>123</v>
      </c>
      <c r="G6" s="547" t="s">
        <v>123</v>
      </c>
      <c r="H6" s="547" t="s">
        <v>123</v>
      </c>
      <c r="I6" s="547" t="s">
        <v>123</v>
      </c>
      <c r="J6" s="547" t="s">
        <v>123</v>
      </c>
      <c r="K6" s="547" t="s">
        <v>123</v>
      </c>
      <c r="L6" s="547" t="s">
        <v>123</v>
      </c>
      <c r="M6" s="547" t="s">
        <v>123</v>
      </c>
    </row>
    <row r="7" spans="2:13">
      <c r="B7" s="2">
        <v>2</v>
      </c>
      <c r="C7" s="35" t="s">
        <v>1037</v>
      </c>
      <c r="D7" s="547" t="s">
        <v>1038</v>
      </c>
      <c r="E7" s="547" t="s">
        <v>1161</v>
      </c>
      <c r="F7" s="547" t="s">
        <v>1260</v>
      </c>
      <c r="G7" s="547" t="s">
        <v>1039</v>
      </c>
      <c r="H7" s="547" t="s">
        <v>1162</v>
      </c>
      <c r="I7" s="547" t="s">
        <v>1363</v>
      </c>
      <c r="J7" s="547" t="s">
        <v>1241</v>
      </c>
      <c r="K7" s="547" t="s">
        <v>1242</v>
      </c>
      <c r="L7" s="547" t="s">
        <v>1368</v>
      </c>
      <c r="M7" s="547" t="s">
        <v>1243</v>
      </c>
    </row>
    <row r="8" spans="2:13">
      <c r="B8" s="2" t="s">
        <v>279</v>
      </c>
      <c r="C8" s="35" t="s">
        <v>1040</v>
      </c>
      <c r="D8" s="3" t="s">
        <v>1041</v>
      </c>
      <c r="E8" s="3" t="s">
        <v>1041</v>
      </c>
      <c r="F8" s="3" t="s">
        <v>1041</v>
      </c>
      <c r="G8" s="3" t="s">
        <v>1041</v>
      </c>
      <c r="H8" s="3" t="s">
        <v>1041</v>
      </c>
      <c r="I8" s="3" t="s">
        <v>1041</v>
      </c>
      <c r="J8" s="3" t="s">
        <v>1041</v>
      </c>
      <c r="K8" s="3" t="s">
        <v>1041</v>
      </c>
      <c r="L8" s="3" t="s">
        <v>1041</v>
      </c>
      <c r="M8" s="3" t="s">
        <v>1041</v>
      </c>
    </row>
    <row r="9" spans="2:13">
      <c r="B9" s="2">
        <v>3</v>
      </c>
      <c r="C9" s="35" t="s">
        <v>1042</v>
      </c>
      <c r="D9" s="3" t="s">
        <v>282</v>
      </c>
      <c r="E9" s="3" t="s">
        <v>282</v>
      </c>
      <c r="F9" s="3" t="s">
        <v>282</v>
      </c>
      <c r="G9" s="3" t="s">
        <v>282</v>
      </c>
      <c r="H9" s="3" t="s">
        <v>282</v>
      </c>
      <c r="I9" s="3" t="s">
        <v>282</v>
      </c>
      <c r="J9" s="3" t="s">
        <v>282</v>
      </c>
      <c r="K9" s="3" t="s">
        <v>282</v>
      </c>
      <c r="L9" s="3" t="s">
        <v>282</v>
      </c>
      <c r="M9" s="3" t="s">
        <v>282</v>
      </c>
    </row>
    <row r="10" spans="2:13" ht="30">
      <c r="B10" s="2" t="s">
        <v>1043</v>
      </c>
      <c r="C10" s="35" t="s">
        <v>1044</v>
      </c>
      <c r="D10" s="4"/>
      <c r="E10" s="78"/>
      <c r="F10" s="78"/>
      <c r="G10" s="78"/>
      <c r="H10" s="78"/>
      <c r="I10" s="78"/>
      <c r="J10" s="78"/>
      <c r="K10" s="78"/>
      <c r="L10" s="78"/>
      <c r="M10" s="78"/>
    </row>
    <row r="11" spans="2:13">
      <c r="B11" s="276"/>
      <c r="C11" s="556" t="s">
        <v>1045</v>
      </c>
      <c r="D11" s="557"/>
      <c r="E11" s="557"/>
      <c r="F11" s="557"/>
      <c r="G11" s="557"/>
      <c r="H11" s="557"/>
      <c r="I11" s="557"/>
      <c r="J11" s="557"/>
      <c r="K11" s="557"/>
      <c r="L11" s="558"/>
      <c r="M11" s="558"/>
    </row>
    <row r="12" spans="2:13">
      <c r="B12" s="2">
        <v>4</v>
      </c>
      <c r="C12" s="35" t="s">
        <v>1046</v>
      </c>
      <c r="D12" s="3" t="s">
        <v>1210</v>
      </c>
      <c r="E12" s="3" t="s">
        <v>1211</v>
      </c>
      <c r="F12" s="3" t="s">
        <v>1211</v>
      </c>
      <c r="G12" s="3" t="s">
        <v>1212</v>
      </c>
      <c r="H12" s="3" t="s">
        <v>1212</v>
      </c>
      <c r="I12" s="3" t="s">
        <v>1212</v>
      </c>
      <c r="J12" s="3" t="s">
        <v>1244</v>
      </c>
      <c r="K12" s="3" t="s">
        <v>1244</v>
      </c>
      <c r="L12" s="3" t="s">
        <v>1244</v>
      </c>
      <c r="M12" s="3" t="s">
        <v>1244</v>
      </c>
    </row>
    <row r="13" spans="2:13">
      <c r="B13" s="2">
        <v>5</v>
      </c>
      <c r="C13" s="35" t="s">
        <v>1047</v>
      </c>
      <c r="D13" s="3" t="s">
        <v>1210</v>
      </c>
      <c r="E13" s="3" t="s">
        <v>1211</v>
      </c>
      <c r="F13" s="3" t="s">
        <v>1211</v>
      </c>
      <c r="G13" s="3" t="s">
        <v>1212</v>
      </c>
      <c r="H13" s="3" t="s">
        <v>1212</v>
      </c>
      <c r="I13" s="3" t="s">
        <v>1212</v>
      </c>
      <c r="J13" s="3" t="s">
        <v>1244</v>
      </c>
      <c r="K13" s="3" t="s">
        <v>1244</v>
      </c>
      <c r="L13" s="3" t="s">
        <v>1244</v>
      </c>
      <c r="M13" s="3" t="s">
        <v>1244</v>
      </c>
    </row>
    <row r="14" spans="2:13">
      <c r="B14" s="2">
        <v>6</v>
      </c>
      <c r="C14" s="35" t="s">
        <v>1048</v>
      </c>
      <c r="D14" s="3" t="s">
        <v>1049</v>
      </c>
      <c r="E14" s="3" t="s">
        <v>1049</v>
      </c>
      <c r="F14" s="3" t="s">
        <v>1049</v>
      </c>
      <c r="G14" s="3" t="s">
        <v>1049</v>
      </c>
      <c r="H14" s="3" t="s">
        <v>1049</v>
      </c>
      <c r="I14" s="3" t="s">
        <v>1049</v>
      </c>
      <c r="J14" s="3" t="s">
        <v>1245</v>
      </c>
      <c r="K14" s="3" t="s">
        <v>1245</v>
      </c>
      <c r="L14" s="3" t="s">
        <v>1245</v>
      </c>
      <c r="M14" s="3" t="s">
        <v>1245</v>
      </c>
    </row>
    <row r="15" spans="2:13">
      <c r="B15" s="2">
        <v>7</v>
      </c>
      <c r="C15" s="35" t="s">
        <v>1050</v>
      </c>
      <c r="D15" s="3" t="s">
        <v>1213</v>
      </c>
      <c r="E15" s="3" t="s">
        <v>1214</v>
      </c>
      <c r="F15" s="3" t="s">
        <v>1214</v>
      </c>
      <c r="G15" s="3" t="s">
        <v>1215</v>
      </c>
      <c r="H15" s="3" t="s">
        <v>1215</v>
      </c>
      <c r="I15" s="3" t="s">
        <v>1215</v>
      </c>
      <c r="J15" s="3" t="s">
        <v>1246</v>
      </c>
      <c r="K15" s="3" t="s">
        <v>1246</v>
      </c>
      <c r="L15" s="3" t="s">
        <v>1246</v>
      </c>
      <c r="M15" s="3" t="s">
        <v>1246</v>
      </c>
    </row>
    <row r="16" spans="2:13" ht="30">
      <c r="B16" s="2">
        <v>8</v>
      </c>
      <c r="C16" s="35" t="s">
        <v>1051</v>
      </c>
      <c r="D16" s="3">
        <v>207.3</v>
      </c>
      <c r="E16" s="3">
        <v>200</v>
      </c>
      <c r="F16" s="3">
        <v>150</v>
      </c>
      <c r="G16" s="3">
        <v>200</v>
      </c>
      <c r="H16" s="3">
        <v>200</v>
      </c>
      <c r="I16" s="3">
        <v>100</v>
      </c>
      <c r="J16" s="3">
        <v>500</v>
      </c>
      <c r="K16" s="3">
        <v>400</v>
      </c>
      <c r="L16" s="3">
        <v>300</v>
      </c>
      <c r="M16" s="3">
        <v>400</v>
      </c>
    </row>
    <row r="17" spans="2:13">
      <c r="B17" s="2">
        <v>9</v>
      </c>
      <c r="C17" s="35" t="s">
        <v>1052</v>
      </c>
      <c r="D17" s="3" t="s">
        <v>1053</v>
      </c>
      <c r="E17" s="3" t="s">
        <v>1054</v>
      </c>
      <c r="F17" s="3" t="s">
        <v>1055</v>
      </c>
      <c r="G17" s="3" t="s">
        <v>1056</v>
      </c>
      <c r="H17" s="3" t="s">
        <v>1056</v>
      </c>
      <c r="I17" s="3" t="s">
        <v>1364</v>
      </c>
      <c r="J17" s="3" t="s">
        <v>1247</v>
      </c>
      <c r="K17" s="3" t="s">
        <v>1248</v>
      </c>
      <c r="L17" s="3" t="s">
        <v>1369</v>
      </c>
      <c r="M17" s="3" t="s">
        <v>1248</v>
      </c>
    </row>
    <row r="18" spans="2:13">
      <c r="B18" s="2" t="s">
        <v>280</v>
      </c>
      <c r="C18" s="35" t="s">
        <v>1057</v>
      </c>
      <c r="D18" s="547"/>
      <c r="E18" s="547">
        <v>100</v>
      </c>
      <c r="F18" s="547">
        <v>100</v>
      </c>
      <c r="G18" s="547">
        <v>100</v>
      </c>
      <c r="H18" s="547">
        <v>100</v>
      </c>
      <c r="I18" s="547">
        <v>100</v>
      </c>
      <c r="J18" s="547">
        <v>100</v>
      </c>
      <c r="K18" s="547">
        <v>100</v>
      </c>
      <c r="L18" s="547">
        <v>100</v>
      </c>
      <c r="M18" s="547">
        <v>100</v>
      </c>
    </row>
    <row r="19" spans="2:13">
      <c r="B19" s="2" t="s">
        <v>281</v>
      </c>
      <c r="C19" s="35" t="s">
        <v>1058</v>
      </c>
      <c r="D19" s="547" t="s">
        <v>1053</v>
      </c>
      <c r="E19" s="547">
        <v>100</v>
      </c>
      <c r="F19" s="547">
        <v>100</v>
      </c>
      <c r="G19" s="547">
        <v>100</v>
      </c>
      <c r="H19" s="547">
        <v>100</v>
      </c>
      <c r="I19" s="547">
        <v>100</v>
      </c>
      <c r="J19" s="547">
        <v>100</v>
      </c>
      <c r="K19" s="547">
        <v>100</v>
      </c>
      <c r="L19" s="547">
        <v>100</v>
      </c>
      <c r="M19" s="547">
        <v>100</v>
      </c>
    </row>
    <row r="20" spans="2:13">
      <c r="B20" s="2">
        <v>10</v>
      </c>
      <c r="C20" s="35" t="s">
        <v>1059</v>
      </c>
      <c r="D20" s="547" t="s">
        <v>136</v>
      </c>
      <c r="E20" s="547" t="s">
        <v>136</v>
      </c>
      <c r="F20" s="547" t="s">
        <v>136</v>
      </c>
      <c r="G20" s="547" t="s">
        <v>1216</v>
      </c>
      <c r="H20" s="547" t="s">
        <v>1216</v>
      </c>
      <c r="I20" s="547" t="s">
        <v>1216</v>
      </c>
      <c r="J20" s="547" t="s">
        <v>1216</v>
      </c>
      <c r="K20" s="547" t="s">
        <v>1216</v>
      </c>
      <c r="L20" s="547" t="s">
        <v>1216</v>
      </c>
      <c r="M20" s="547" t="s">
        <v>1216</v>
      </c>
    </row>
    <row r="21" spans="2:13">
      <c r="B21" s="2">
        <v>11</v>
      </c>
      <c r="C21" s="35" t="s">
        <v>1060</v>
      </c>
      <c r="D21" s="548">
        <v>32499</v>
      </c>
      <c r="E21" s="548">
        <v>45097</v>
      </c>
      <c r="F21" s="548">
        <v>45449</v>
      </c>
      <c r="G21" s="548">
        <v>44904</v>
      </c>
      <c r="H21" s="548">
        <v>45160</v>
      </c>
      <c r="I21" s="548">
        <v>45604</v>
      </c>
      <c r="J21" s="548">
        <v>44596</v>
      </c>
      <c r="K21" s="548">
        <v>45196</v>
      </c>
      <c r="L21" s="548">
        <v>45062</v>
      </c>
      <c r="M21" s="548">
        <v>44257</v>
      </c>
    </row>
    <row r="22" spans="2:13">
      <c r="B22" s="2">
        <v>12</v>
      </c>
      <c r="C22" s="35" t="s">
        <v>1061</v>
      </c>
      <c r="D22" s="547" t="s">
        <v>1217</v>
      </c>
      <c r="E22" s="547" t="s">
        <v>1217</v>
      </c>
      <c r="F22" s="547" t="s">
        <v>1217</v>
      </c>
      <c r="G22" s="547" t="s">
        <v>1218</v>
      </c>
      <c r="H22" s="547" t="s">
        <v>1218</v>
      </c>
      <c r="I22" s="547" t="s">
        <v>1218</v>
      </c>
      <c r="J22" s="547" t="s">
        <v>1218</v>
      </c>
      <c r="K22" s="547" t="s">
        <v>1218</v>
      </c>
      <c r="L22" s="547" t="s">
        <v>1218</v>
      </c>
      <c r="M22" s="547" t="s">
        <v>1218</v>
      </c>
    </row>
    <row r="23" spans="2:13">
      <c r="B23" s="2">
        <v>13</v>
      </c>
      <c r="C23" s="35" t="s">
        <v>1062</v>
      </c>
      <c r="D23" s="547" t="s">
        <v>1219</v>
      </c>
      <c r="E23" s="549" t="s">
        <v>1219</v>
      </c>
      <c r="F23" s="549" t="s">
        <v>1219</v>
      </c>
      <c r="G23" s="549">
        <v>48647</v>
      </c>
      <c r="H23" s="549">
        <v>48905</v>
      </c>
      <c r="I23" s="549">
        <v>49437</v>
      </c>
      <c r="J23" s="549">
        <v>46787</v>
      </c>
      <c r="K23" s="549">
        <v>47753</v>
      </c>
      <c r="L23" s="549">
        <v>46889</v>
      </c>
      <c r="M23" s="549">
        <v>46448</v>
      </c>
    </row>
    <row r="24" spans="2:13">
      <c r="B24" s="2">
        <v>14</v>
      </c>
      <c r="C24" s="35" t="s">
        <v>1063</v>
      </c>
      <c r="D24" s="547" t="s">
        <v>1053</v>
      </c>
      <c r="E24" s="547" t="s">
        <v>1220</v>
      </c>
      <c r="F24" s="547" t="s">
        <v>1220</v>
      </c>
      <c r="G24" s="547" t="s">
        <v>1220</v>
      </c>
      <c r="H24" s="547" t="s">
        <v>1220</v>
      </c>
      <c r="I24" s="547" t="s">
        <v>1220</v>
      </c>
      <c r="J24" s="547" t="s">
        <v>1220</v>
      </c>
      <c r="K24" s="547" t="s">
        <v>1053</v>
      </c>
      <c r="L24" s="547" t="s">
        <v>1053</v>
      </c>
      <c r="M24" s="547" t="s">
        <v>1220</v>
      </c>
    </row>
    <row r="25" spans="2:13" ht="37.5" customHeight="1">
      <c r="B25" s="663">
        <v>15</v>
      </c>
      <c r="C25" s="663" t="s">
        <v>1064</v>
      </c>
      <c r="D25" s="657" t="s">
        <v>1053</v>
      </c>
      <c r="E25" s="657" t="s">
        <v>1221</v>
      </c>
      <c r="F25" s="657" t="s">
        <v>1263</v>
      </c>
      <c r="G25" s="657" t="s">
        <v>1222</v>
      </c>
      <c r="H25" s="657" t="s">
        <v>1223</v>
      </c>
      <c r="I25" s="657" t="s">
        <v>1365</v>
      </c>
      <c r="J25" s="654">
        <v>46422</v>
      </c>
      <c r="K25" s="654" t="s">
        <v>1053</v>
      </c>
      <c r="L25" s="657" t="s">
        <v>1053</v>
      </c>
      <c r="M25" s="654">
        <v>46083</v>
      </c>
    </row>
    <row r="26" spans="2:13">
      <c r="B26" s="664"/>
      <c r="C26" s="664"/>
      <c r="D26" s="655"/>
      <c r="E26" s="655"/>
      <c r="F26" s="655"/>
      <c r="G26" s="655"/>
      <c r="H26" s="655"/>
      <c r="I26" s="655"/>
      <c r="J26" s="658"/>
      <c r="K26" s="658"/>
      <c r="L26" s="655"/>
      <c r="M26" s="655"/>
    </row>
    <row r="27" spans="2:13" s="31" customFormat="1" ht="60">
      <c r="B27" s="3">
        <v>16</v>
      </c>
      <c r="C27" s="4" t="s">
        <v>1065</v>
      </c>
      <c r="D27" s="547" t="s">
        <v>1053</v>
      </c>
      <c r="E27" s="547" t="s">
        <v>1224</v>
      </c>
      <c r="F27" s="547" t="s">
        <v>1261</v>
      </c>
      <c r="G27" s="547" t="s">
        <v>1225</v>
      </c>
      <c r="H27" s="547" t="s">
        <v>1226</v>
      </c>
      <c r="I27" s="547" t="s">
        <v>1226</v>
      </c>
      <c r="J27" s="547" t="s">
        <v>1249</v>
      </c>
      <c r="K27" s="547" t="s">
        <v>1053</v>
      </c>
      <c r="L27" s="547" t="s">
        <v>1053</v>
      </c>
      <c r="M27" s="547" t="s">
        <v>1249</v>
      </c>
    </row>
    <row r="28" spans="2:13">
      <c r="B28" s="276"/>
      <c r="C28" s="556" t="s">
        <v>1066</v>
      </c>
      <c r="D28" s="557"/>
      <c r="E28" s="557"/>
      <c r="F28" s="557"/>
      <c r="G28" s="557"/>
      <c r="H28" s="557"/>
      <c r="I28" s="557"/>
      <c r="J28" s="557"/>
      <c r="K28" s="557"/>
      <c r="L28" s="558"/>
      <c r="M28" s="558"/>
    </row>
    <row r="29" spans="2:13">
      <c r="B29" s="661">
        <v>17</v>
      </c>
      <c r="C29" s="662" t="s">
        <v>1067</v>
      </c>
      <c r="D29" s="656" t="s">
        <v>1227</v>
      </c>
      <c r="E29" s="656" t="s">
        <v>1227</v>
      </c>
      <c r="F29" s="656" t="s">
        <v>1227</v>
      </c>
      <c r="G29" s="656" t="s">
        <v>1227</v>
      </c>
      <c r="H29" s="656" t="s">
        <v>1227</v>
      </c>
      <c r="I29" s="656" t="s">
        <v>1227</v>
      </c>
      <c r="J29" s="656" t="s">
        <v>1227</v>
      </c>
      <c r="K29" s="656" t="s">
        <v>1227</v>
      </c>
      <c r="L29" s="656" t="s">
        <v>1250</v>
      </c>
      <c r="M29" s="656" t="s">
        <v>1227</v>
      </c>
    </row>
    <row r="30" spans="2:13" ht="0.75" customHeight="1">
      <c r="B30" s="661"/>
      <c r="C30" s="662"/>
      <c r="D30" s="656"/>
      <c r="E30" s="656"/>
      <c r="F30" s="656"/>
      <c r="G30" s="656"/>
      <c r="H30" s="656"/>
      <c r="I30" s="656"/>
      <c r="J30" s="656"/>
      <c r="K30" s="656"/>
      <c r="L30" s="656"/>
      <c r="M30" s="656"/>
    </row>
    <row r="31" spans="2:13">
      <c r="B31" s="2">
        <v>18</v>
      </c>
      <c r="C31" s="35" t="s">
        <v>1068</v>
      </c>
      <c r="D31" s="547" t="s">
        <v>1053</v>
      </c>
      <c r="E31" s="547" t="s">
        <v>1228</v>
      </c>
      <c r="F31" s="547" t="s">
        <v>1262</v>
      </c>
      <c r="G31" s="547" t="s">
        <v>1229</v>
      </c>
      <c r="H31" s="547" t="s">
        <v>1230</v>
      </c>
      <c r="I31" s="547" t="s">
        <v>1366</v>
      </c>
      <c r="J31" s="547" t="s">
        <v>1251</v>
      </c>
      <c r="K31" s="547" t="s">
        <v>1252</v>
      </c>
      <c r="L31" s="555">
        <v>4.8800000000000003E-2</v>
      </c>
      <c r="M31" s="547" t="s">
        <v>1253</v>
      </c>
    </row>
    <row r="32" spans="2:13">
      <c r="B32" s="2">
        <v>19</v>
      </c>
      <c r="C32" s="35" t="s">
        <v>1069</v>
      </c>
      <c r="D32" s="547" t="s">
        <v>1053</v>
      </c>
      <c r="E32" s="547" t="s">
        <v>1231</v>
      </c>
      <c r="F32" s="547" t="s">
        <v>1231</v>
      </c>
      <c r="G32" s="547" t="s">
        <v>1231</v>
      </c>
      <c r="H32" s="547" t="s">
        <v>1231</v>
      </c>
      <c r="I32" s="547" t="s">
        <v>1231</v>
      </c>
      <c r="J32" s="547" t="s">
        <v>1231</v>
      </c>
      <c r="K32" s="547" t="s">
        <v>1231</v>
      </c>
      <c r="L32" s="547" t="s">
        <v>1231</v>
      </c>
      <c r="M32" s="547" t="s">
        <v>1231</v>
      </c>
    </row>
    <row r="33" spans="2:13">
      <c r="B33" s="2" t="s">
        <v>173</v>
      </c>
      <c r="C33" s="35" t="s">
        <v>1071</v>
      </c>
      <c r="D33" s="3" t="s">
        <v>1053</v>
      </c>
      <c r="E33" s="3" t="s">
        <v>1232</v>
      </c>
      <c r="F33" s="3" t="s">
        <v>1232</v>
      </c>
      <c r="G33" s="3" t="s">
        <v>1233</v>
      </c>
      <c r="H33" s="3" t="s">
        <v>1233</v>
      </c>
      <c r="I33" s="3" t="s">
        <v>1233</v>
      </c>
      <c r="J33" s="3" t="s">
        <v>1053</v>
      </c>
      <c r="K33" s="3" t="s">
        <v>1053</v>
      </c>
      <c r="L33" s="3" t="s">
        <v>1053</v>
      </c>
      <c r="M33" s="3" t="s">
        <v>1053</v>
      </c>
    </row>
    <row r="34" spans="2:13">
      <c r="B34" s="2" t="s">
        <v>175</v>
      </c>
      <c r="C34" s="35" t="s">
        <v>1072</v>
      </c>
      <c r="D34" s="3" t="s">
        <v>1053</v>
      </c>
      <c r="E34" s="3" t="s">
        <v>1232</v>
      </c>
      <c r="F34" s="3" t="s">
        <v>1232</v>
      </c>
      <c r="G34" s="3" t="s">
        <v>1233</v>
      </c>
      <c r="H34" s="3" t="s">
        <v>1233</v>
      </c>
      <c r="I34" s="3" t="s">
        <v>1233</v>
      </c>
      <c r="J34" s="3" t="s">
        <v>1053</v>
      </c>
      <c r="K34" s="3" t="s">
        <v>1053</v>
      </c>
      <c r="L34" s="3" t="s">
        <v>1053</v>
      </c>
      <c r="M34" s="3" t="s">
        <v>1053</v>
      </c>
    </row>
    <row r="35" spans="2:13">
      <c r="B35" s="2">
        <v>21</v>
      </c>
      <c r="C35" s="35" t="s">
        <v>1073</v>
      </c>
      <c r="D35" s="3" t="s">
        <v>1053</v>
      </c>
      <c r="E35" s="3" t="s">
        <v>1231</v>
      </c>
      <c r="F35" s="3" t="s">
        <v>1231</v>
      </c>
      <c r="G35" s="3" t="s">
        <v>1231</v>
      </c>
      <c r="H35" s="3" t="s">
        <v>1231</v>
      </c>
      <c r="I35" s="3" t="s">
        <v>1231</v>
      </c>
      <c r="J35" s="3" t="s">
        <v>1231</v>
      </c>
      <c r="K35" s="3" t="s">
        <v>1231</v>
      </c>
      <c r="L35" s="3" t="s">
        <v>1231</v>
      </c>
      <c r="M35" s="3" t="s">
        <v>1231</v>
      </c>
    </row>
    <row r="36" spans="2:13">
      <c r="B36" s="2">
        <v>22</v>
      </c>
      <c r="C36" s="35" t="s">
        <v>1074</v>
      </c>
      <c r="D36" s="3" t="s">
        <v>1053</v>
      </c>
      <c r="E36" s="3" t="s">
        <v>1234</v>
      </c>
      <c r="F36" s="3" t="s">
        <v>1234</v>
      </c>
      <c r="G36" s="3" t="s">
        <v>1234</v>
      </c>
      <c r="H36" s="3" t="s">
        <v>1234</v>
      </c>
      <c r="I36" s="3" t="s">
        <v>1234</v>
      </c>
      <c r="J36" s="3" t="s">
        <v>1254</v>
      </c>
      <c r="K36" s="3" t="s">
        <v>1254</v>
      </c>
      <c r="L36" s="3" t="s">
        <v>1254</v>
      </c>
      <c r="M36" s="3" t="s">
        <v>1254</v>
      </c>
    </row>
    <row r="37" spans="2:13">
      <c r="B37" s="2">
        <v>23</v>
      </c>
      <c r="C37" s="35" t="s">
        <v>1075</v>
      </c>
      <c r="D37" s="3" t="s">
        <v>1076</v>
      </c>
      <c r="E37" s="3" t="s">
        <v>1220</v>
      </c>
      <c r="F37" s="3" t="s">
        <v>1220</v>
      </c>
      <c r="G37" s="3" t="s">
        <v>1220</v>
      </c>
      <c r="H37" s="3" t="s">
        <v>1220</v>
      </c>
      <c r="I37" s="3" t="s">
        <v>1220</v>
      </c>
      <c r="J37" s="3" t="s">
        <v>1255</v>
      </c>
      <c r="K37" s="3" t="s">
        <v>1255</v>
      </c>
      <c r="L37" s="3" t="s">
        <v>1255</v>
      </c>
      <c r="M37" s="3" t="s">
        <v>1255</v>
      </c>
    </row>
    <row r="38" spans="2:13" ht="30">
      <c r="B38" s="2">
        <v>24</v>
      </c>
      <c r="C38" s="35" t="s">
        <v>1077</v>
      </c>
      <c r="D38" s="3" t="s">
        <v>1053</v>
      </c>
      <c r="E38" s="3" t="s">
        <v>1235</v>
      </c>
      <c r="F38" s="3" t="s">
        <v>1235</v>
      </c>
      <c r="G38" s="3" t="s">
        <v>1235</v>
      </c>
      <c r="H38" s="3" t="s">
        <v>1235</v>
      </c>
      <c r="I38" s="3" t="s">
        <v>1235</v>
      </c>
      <c r="J38" s="3" t="s">
        <v>1235</v>
      </c>
      <c r="K38" s="3" t="s">
        <v>1235</v>
      </c>
      <c r="L38" s="3" t="s">
        <v>1235</v>
      </c>
      <c r="M38" s="3" t="s">
        <v>1235</v>
      </c>
    </row>
    <row r="39" spans="2:13">
      <c r="B39" s="2">
        <v>25</v>
      </c>
      <c r="C39" s="35" t="s">
        <v>1078</v>
      </c>
      <c r="D39" s="3" t="s">
        <v>1053</v>
      </c>
      <c r="E39" s="3" t="s">
        <v>1236</v>
      </c>
      <c r="F39" s="3" t="s">
        <v>1236</v>
      </c>
      <c r="G39" s="3" t="s">
        <v>1236</v>
      </c>
      <c r="H39" s="3" t="s">
        <v>1236</v>
      </c>
      <c r="I39" s="3" t="s">
        <v>1236</v>
      </c>
      <c r="J39" s="3" t="s">
        <v>1236</v>
      </c>
      <c r="K39" s="3" t="s">
        <v>1236</v>
      </c>
      <c r="L39" s="3" t="s">
        <v>1236</v>
      </c>
      <c r="M39" s="3" t="s">
        <v>1236</v>
      </c>
    </row>
    <row r="40" spans="2:13" ht="30">
      <c r="B40" s="2">
        <v>26</v>
      </c>
      <c r="C40" s="35" t="s">
        <v>1079</v>
      </c>
      <c r="D40" s="3" t="s">
        <v>1053</v>
      </c>
      <c r="E40" s="3" t="s">
        <v>1237</v>
      </c>
      <c r="F40" s="3" t="s">
        <v>1237</v>
      </c>
      <c r="G40" s="3" t="s">
        <v>1237</v>
      </c>
      <c r="H40" s="3" t="s">
        <v>1237</v>
      </c>
      <c r="I40" s="3" t="s">
        <v>1237</v>
      </c>
      <c r="J40" s="3" t="s">
        <v>1237</v>
      </c>
      <c r="K40" s="3" t="s">
        <v>1237</v>
      </c>
      <c r="L40" s="3" t="s">
        <v>1237</v>
      </c>
      <c r="M40" s="3" t="s">
        <v>1237</v>
      </c>
    </row>
    <row r="41" spans="2:13" ht="30">
      <c r="B41" s="2">
        <v>27</v>
      </c>
      <c r="C41" s="35" t="s">
        <v>1080</v>
      </c>
      <c r="D41" s="3" t="s">
        <v>1053</v>
      </c>
      <c r="E41" s="3" t="s">
        <v>1237</v>
      </c>
      <c r="F41" s="3" t="s">
        <v>1237</v>
      </c>
      <c r="G41" s="3" t="s">
        <v>1237</v>
      </c>
      <c r="H41" s="3" t="s">
        <v>1237</v>
      </c>
      <c r="I41" s="3" t="s">
        <v>1237</v>
      </c>
      <c r="J41" s="3" t="s">
        <v>1237</v>
      </c>
      <c r="K41" s="3" t="s">
        <v>1237</v>
      </c>
      <c r="L41" s="3" t="s">
        <v>1237</v>
      </c>
      <c r="M41" s="3" t="s">
        <v>1237</v>
      </c>
    </row>
    <row r="42" spans="2:13">
      <c r="B42" s="2">
        <v>28</v>
      </c>
      <c r="C42" s="35" t="s">
        <v>1081</v>
      </c>
      <c r="D42" s="3" t="s">
        <v>1053</v>
      </c>
      <c r="E42" s="3" t="s">
        <v>1238</v>
      </c>
      <c r="F42" s="3" t="s">
        <v>1238</v>
      </c>
      <c r="G42" s="3" t="s">
        <v>1238</v>
      </c>
      <c r="H42" s="3" t="s">
        <v>1238</v>
      </c>
      <c r="I42" s="3" t="s">
        <v>1238</v>
      </c>
      <c r="J42" s="3" t="s">
        <v>1238</v>
      </c>
      <c r="K42" s="3" t="s">
        <v>1238</v>
      </c>
      <c r="L42" s="3" t="s">
        <v>1238</v>
      </c>
      <c r="M42" s="3" t="s">
        <v>1238</v>
      </c>
    </row>
    <row r="43" spans="2:13">
      <c r="B43" s="2">
        <v>29</v>
      </c>
      <c r="C43" s="35" t="s">
        <v>1082</v>
      </c>
      <c r="D43" s="3" t="s">
        <v>1053</v>
      </c>
      <c r="E43" s="3" t="s">
        <v>123</v>
      </c>
      <c r="F43" s="3" t="s">
        <v>123</v>
      </c>
      <c r="G43" s="3" t="s">
        <v>123</v>
      </c>
      <c r="H43" s="3" t="s">
        <v>123</v>
      </c>
      <c r="I43" s="3" t="s">
        <v>123</v>
      </c>
      <c r="J43" s="3" t="s">
        <v>123</v>
      </c>
      <c r="K43" s="3" t="s">
        <v>123</v>
      </c>
      <c r="L43" s="3" t="s">
        <v>123</v>
      </c>
      <c r="M43" s="3" t="s">
        <v>123</v>
      </c>
    </row>
    <row r="44" spans="2:13">
      <c r="B44" s="2">
        <v>30</v>
      </c>
      <c r="C44" s="35" t="s">
        <v>1083</v>
      </c>
      <c r="D44" s="3" t="s">
        <v>1070</v>
      </c>
      <c r="E44" s="3" t="s">
        <v>1220</v>
      </c>
      <c r="F44" s="3" t="s">
        <v>1220</v>
      </c>
      <c r="G44" s="3" t="s">
        <v>1220</v>
      </c>
      <c r="H44" s="3" t="s">
        <v>1220</v>
      </c>
      <c r="I44" s="3" t="s">
        <v>1220</v>
      </c>
      <c r="J44" s="3" t="s">
        <v>1220</v>
      </c>
      <c r="K44" s="3" t="s">
        <v>1220</v>
      </c>
      <c r="L44" s="3" t="s">
        <v>1220</v>
      </c>
      <c r="M44" s="3" t="s">
        <v>1220</v>
      </c>
    </row>
    <row r="45" spans="2:13" ht="30">
      <c r="B45" s="2">
        <v>31</v>
      </c>
      <c r="C45" s="35" t="s">
        <v>1084</v>
      </c>
      <c r="D45" s="3" t="s">
        <v>1053</v>
      </c>
      <c r="E45" s="3" t="s">
        <v>1237</v>
      </c>
      <c r="F45" s="3" t="s">
        <v>1237</v>
      </c>
      <c r="G45" s="3" t="s">
        <v>1237</v>
      </c>
      <c r="H45" s="3" t="s">
        <v>1237</v>
      </c>
      <c r="I45" s="3" t="s">
        <v>1237</v>
      </c>
      <c r="J45" s="3" t="s">
        <v>1237</v>
      </c>
      <c r="K45" s="3" t="s">
        <v>1237</v>
      </c>
      <c r="L45" s="3" t="s">
        <v>1237</v>
      </c>
      <c r="M45" s="3" t="s">
        <v>1237</v>
      </c>
    </row>
    <row r="46" spans="2:13">
      <c r="B46" s="2">
        <v>32</v>
      </c>
      <c r="C46" s="35" t="s">
        <v>1085</v>
      </c>
      <c r="D46" s="3" t="s">
        <v>1053</v>
      </c>
      <c r="E46" s="3" t="s">
        <v>1256</v>
      </c>
      <c r="F46" s="3" t="s">
        <v>1256</v>
      </c>
      <c r="G46" s="3" t="s">
        <v>1053</v>
      </c>
      <c r="H46" s="3" t="s">
        <v>1053</v>
      </c>
      <c r="I46" s="3" t="s">
        <v>1053</v>
      </c>
      <c r="J46" s="3" t="s">
        <v>1256</v>
      </c>
      <c r="K46" s="3" t="s">
        <v>1256</v>
      </c>
      <c r="L46" s="3" t="s">
        <v>1256</v>
      </c>
      <c r="M46" s="3" t="s">
        <v>1256</v>
      </c>
    </row>
    <row r="47" spans="2:13">
      <c r="B47" s="2">
        <v>33</v>
      </c>
      <c r="C47" s="35" t="s">
        <v>1086</v>
      </c>
      <c r="D47" s="3" t="s">
        <v>1053</v>
      </c>
      <c r="E47" s="3" t="s">
        <v>1239</v>
      </c>
      <c r="F47" s="3" t="s">
        <v>1239</v>
      </c>
      <c r="G47" s="3" t="s">
        <v>1239</v>
      </c>
      <c r="H47" s="3" t="s">
        <v>1239</v>
      </c>
      <c r="I47" s="3" t="s">
        <v>1239</v>
      </c>
      <c r="J47" s="3" t="s">
        <v>1239</v>
      </c>
      <c r="K47" s="3" t="s">
        <v>1239</v>
      </c>
      <c r="L47" s="3" t="s">
        <v>1239</v>
      </c>
      <c r="M47" s="3" t="s">
        <v>1239</v>
      </c>
    </row>
    <row r="48" spans="2:13" ht="30">
      <c r="B48" s="2">
        <v>34</v>
      </c>
      <c r="C48" s="35" t="s">
        <v>1087</v>
      </c>
      <c r="D48" s="3" t="s">
        <v>1053</v>
      </c>
      <c r="E48" s="3" t="s">
        <v>1237</v>
      </c>
      <c r="F48" s="3" t="s">
        <v>1237</v>
      </c>
      <c r="G48" s="3" t="s">
        <v>1053</v>
      </c>
      <c r="H48" s="3" t="s">
        <v>1053</v>
      </c>
      <c r="I48" s="3" t="s">
        <v>1053</v>
      </c>
      <c r="J48" s="3" t="s">
        <v>1053</v>
      </c>
      <c r="K48" s="3" t="s">
        <v>1053</v>
      </c>
      <c r="L48" s="3" t="s">
        <v>1053</v>
      </c>
      <c r="M48" s="3" t="s">
        <v>1053</v>
      </c>
    </row>
    <row r="49" spans="2:13">
      <c r="B49" s="3" t="s">
        <v>1088</v>
      </c>
      <c r="C49" s="4" t="s">
        <v>1089</v>
      </c>
      <c r="D49" s="3" t="s">
        <v>1053</v>
      </c>
      <c r="E49" s="78"/>
      <c r="F49" s="3"/>
      <c r="G49" s="3" t="s">
        <v>1053</v>
      </c>
      <c r="H49" s="3" t="s">
        <v>1053</v>
      </c>
      <c r="I49" s="3" t="s">
        <v>1053</v>
      </c>
      <c r="J49" s="3" t="s">
        <v>1257</v>
      </c>
      <c r="K49" s="3" t="s">
        <v>1257</v>
      </c>
      <c r="L49" s="3" t="s">
        <v>1257</v>
      </c>
      <c r="M49" s="3" t="s">
        <v>1257</v>
      </c>
    </row>
    <row r="50" spans="2:13">
      <c r="B50" s="3" t="s">
        <v>1090</v>
      </c>
      <c r="C50" s="4" t="s">
        <v>1091</v>
      </c>
      <c r="D50" s="4"/>
      <c r="E50" s="78"/>
      <c r="F50" s="78"/>
      <c r="G50" s="78"/>
      <c r="H50" s="121"/>
      <c r="I50" s="121"/>
      <c r="J50" s="121" t="s">
        <v>1258</v>
      </c>
      <c r="K50" s="121" t="s">
        <v>1258</v>
      </c>
      <c r="L50" s="121" t="s">
        <v>1258</v>
      </c>
      <c r="M50" s="121" t="s">
        <v>1258</v>
      </c>
    </row>
    <row r="51" spans="2:13" ht="30">
      <c r="B51" s="2">
        <v>35</v>
      </c>
      <c r="C51" s="35" t="s">
        <v>1092</v>
      </c>
      <c r="D51" s="3" t="s">
        <v>1053</v>
      </c>
      <c r="E51" s="3" t="s">
        <v>1215</v>
      </c>
      <c r="F51" s="3" t="s">
        <v>1215</v>
      </c>
      <c r="G51" s="3" t="s">
        <v>1240</v>
      </c>
      <c r="H51" s="3" t="s">
        <v>1240</v>
      </c>
      <c r="I51" s="3" t="s">
        <v>1240</v>
      </c>
      <c r="J51" s="3" t="s">
        <v>1259</v>
      </c>
      <c r="K51" s="3" t="s">
        <v>1259</v>
      </c>
      <c r="L51" s="3" t="s">
        <v>1259</v>
      </c>
      <c r="M51" s="3" t="s">
        <v>1259</v>
      </c>
    </row>
    <row r="52" spans="2:13">
      <c r="B52" s="2">
        <v>36</v>
      </c>
      <c r="C52" s="35" t="s">
        <v>1093</v>
      </c>
      <c r="D52" s="3" t="s">
        <v>1053</v>
      </c>
      <c r="E52" s="3" t="s">
        <v>1231</v>
      </c>
      <c r="F52" s="3" t="s">
        <v>1231</v>
      </c>
      <c r="G52" s="3" t="s">
        <v>1231</v>
      </c>
      <c r="H52" s="3" t="s">
        <v>1231</v>
      </c>
      <c r="I52" s="3" t="s">
        <v>1231</v>
      </c>
      <c r="J52" s="3" t="s">
        <v>1231</v>
      </c>
      <c r="K52" s="3" t="s">
        <v>1231</v>
      </c>
      <c r="L52" s="3" t="s">
        <v>1231</v>
      </c>
      <c r="M52" s="3" t="s">
        <v>1231</v>
      </c>
    </row>
    <row r="53" spans="2:13">
      <c r="B53" s="2">
        <v>37</v>
      </c>
      <c r="C53" s="35" t="s">
        <v>1094</v>
      </c>
      <c r="D53" s="3" t="s">
        <v>1053</v>
      </c>
      <c r="E53" s="3" t="s">
        <v>1053</v>
      </c>
      <c r="F53" s="3" t="s">
        <v>1053</v>
      </c>
      <c r="G53" s="3" t="s">
        <v>1053</v>
      </c>
      <c r="H53" s="3" t="s">
        <v>1053</v>
      </c>
      <c r="I53" s="3" t="s">
        <v>1053</v>
      </c>
      <c r="J53" s="3" t="s">
        <v>1053</v>
      </c>
      <c r="K53" s="3" t="s">
        <v>1053</v>
      </c>
      <c r="L53" s="3" t="s">
        <v>1053</v>
      </c>
      <c r="M53" s="3" t="s">
        <v>1053</v>
      </c>
    </row>
    <row r="54" spans="2:13">
      <c r="B54" s="3" t="s">
        <v>1095</v>
      </c>
      <c r="C54" s="4" t="s">
        <v>1096</v>
      </c>
      <c r="D54" s="3" t="s">
        <v>1053</v>
      </c>
      <c r="E54" s="3" t="s">
        <v>1053</v>
      </c>
      <c r="F54" s="3" t="s">
        <v>1053</v>
      </c>
      <c r="G54" s="3" t="s">
        <v>1053</v>
      </c>
      <c r="H54" s="3" t="s">
        <v>1053</v>
      </c>
      <c r="I54" s="3" t="s">
        <v>1053</v>
      </c>
      <c r="J54" s="3" t="s">
        <v>1053</v>
      </c>
      <c r="K54" s="3" t="s">
        <v>1053</v>
      </c>
      <c r="L54" s="3" t="s">
        <v>1053</v>
      </c>
      <c r="M54" s="3" t="s">
        <v>1053</v>
      </c>
    </row>
    <row r="55" spans="2:13" ht="15" customHeight="1">
      <c r="B55" s="659"/>
      <c r="C55" s="659"/>
      <c r="D55" s="659"/>
      <c r="E55" s="659"/>
      <c r="F55" s="659"/>
      <c r="G55" s="659"/>
      <c r="H55" s="659"/>
    </row>
    <row r="56" spans="2:13">
      <c r="B56" s="660"/>
      <c r="C56" s="660"/>
      <c r="D56" s="660"/>
      <c r="E56" s="660"/>
      <c r="F56" s="660"/>
      <c r="G56" s="660"/>
      <c r="H56" s="660"/>
    </row>
  </sheetData>
  <mergeCells count="25">
    <mergeCell ref="G25:G26"/>
    <mergeCell ref="H25:H26"/>
    <mergeCell ref="H29:H30"/>
    <mergeCell ref="B55:H56"/>
    <mergeCell ref="B29:B30"/>
    <mergeCell ref="C29:C30"/>
    <mergeCell ref="D29:D30"/>
    <mergeCell ref="E29:E30"/>
    <mergeCell ref="F29:F30"/>
    <mergeCell ref="G29:G30"/>
    <mergeCell ref="B25:B26"/>
    <mergeCell ref="C25:C26"/>
    <mergeCell ref="D25:D26"/>
    <mergeCell ref="E25:E26"/>
    <mergeCell ref="F25:F26"/>
    <mergeCell ref="M25:M26"/>
    <mergeCell ref="M29:M30"/>
    <mergeCell ref="L29:L30"/>
    <mergeCell ref="L25:L26"/>
    <mergeCell ref="I29:I30"/>
    <mergeCell ref="I25:I26"/>
    <mergeCell ref="J29:J30"/>
    <mergeCell ref="J25:J26"/>
    <mergeCell ref="K29:K30"/>
    <mergeCell ref="K25:K26"/>
  </mergeCells>
  <hyperlinks>
    <hyperlink ref="M3" location="Table!A1" display="Back to table" xr:uid="{A1D3C5C8-1E1D-40A1-8B8B-3F23EF49A8EB}"/>
  </hyperlinks>
  <pageMargins left="0.70866141732283472" right="0.70866141732283472" top="0.74803149606299213" bottom="0.74803149606299213" header="0.31496062992125984" footer="0.31496062992125984"/>
  <pageSetup paperSize="9" scale="4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pageSetUpPr fitToPage="1"/>
  </sheetPr>
  <dimension ref="B2:G11"/>
  <sheetViews>
    <sheetView showGridLines="0" showRowColHeaders="0" zoomScale="80" zoomScaleNormal="80" workbookViewId="0">
      <selection activeCell="G23" sqref="G23"/>
    </sheetView>
  </sheetViews>
  <sheetFormatPr baseColWidth="10" defaultColWidth="11.42578125" defaultRowHeight="15"/>
  <cols>
    <col min="1" max="1" width="3.85546875" customWidth="1"/>
    <col min="3" max="3" width="25.140625" customWidth="1"/>
    <col min="4" max="7" width="26.28515625" customWidth="1"/>
  </cols>
  <sheetData>
    <row r="2" spans="2:7" ht="18.75">
      <c r="B2" s="607" t="s">
        <v>284</v>
      </c>
      <c r="C2" s="607"/>
      <c r="D2" s="607"/>
      <c r="E2" s="607"/>
      <c r="F2" s="607"/>
      <c r="G2" s="607"/>
    </row>
    <row r="3" spans="2:7" ht="18.75">
      <c r="C3" s="22"/>
      <c r="G3" s="541" t="s">
        <v>1195</v>
      </c>
    </row>
    <row r="4" spans="2:7">
      <c r="D4" s="359">
        <f>Table!G7</f>
        <v>45657</v>
      </c>
    </row>
    <row r="5" spans="2:7">
      <c r="D5" s="17" t="s">
        <v>2</v>
      </c>
      <c r="E5" s="17" t="s">
        <v>3</v>
      </c>
      <c r="F5" s="17" t="s">
        <v>4</v>
      </c>
      <c r="G5" s="17" t="s">
        <v>36</v>
      </c>
    </row>
    <row r="6" spans="2:7">
      <c r="D6" s="665" t="s">
        <v>287</v>
      </c>
      <c r="E6" s="666"/>
      <c r="F6" s="665" t="s">
        <v>288</v>
      </c>
      <c r="G6" s="666"/>
    </row>
    <row r="7" spans="2:7">
      <c r="D7" s="667"/>
      <c r="E7" s="668"/>
      <c r="F7" s="667"/>
      <c r="G7" s="668"/>
    </row>
    <row r="8" spans="2:7" ht="45">
      <c r="D8" s="17" t="s">
        <v>289</v>
      </c>
      <c r="E8" s="17" t="s">
        <v>290</v>
      </c>
      <c r="F8" s="17" t="s">
        <v>291</v>
      </c>
      <c r="G8" s="17" t="s">
        <v>292</v>
      </c>
    </row>
    <row r="9" spans="2:7">
      <c r="B9" s="485" t="s">
        <v>293</v>
      </c>
      <c r="C9" s="483" t="s">
        <v>294</v>
      </c>
      <c r="D9" s="484"/>
      <c r="E9" s="484"/>
      <c r="F9" s="484"/>
      <c r="G9" s="484"/>
    </row>
    <row r="10" spans="2:7">
      <c r="B10" s="48"/>
      <c r="C10" s="250" t="s">
        <v>282</v>
      </c>
      <c r="D10" s="47">
        <v>44745.420320609999</v>
      </c>
      <c r="E10" s="47" t="s">
        <v>1025</v>
      </c>
      <c r="F10" s="47" t="s">
        <v>1025</v>
      </c>
      <c r="G10" s="47" t="s">
        <v>1025</v>
      </c>
    </row>
    <row r="11" spans="2:7">
      <c r="B11" s="486" t="s">
        <v>295</v>
      </c>
      <c r="C11" s="487" t="s">
        <v>34</v>
      </c>
      <c r="D11" s="488">
        <v>44745.420320609999</v>
      </c>
      <c r="E11" s="488" t="s">
        <v>1025</v>
      </c>
      <c r="F11" s="488" t="s">
        <v>1025</v>
      </c>
      <c r="G11" s="488" t="s">
        <v>1025</v>
      </c>
    </row>
  </sheetData>
  <mergeCells count="3">
    <mergeCell ref="D6:E7"/>
    <mergeCell ref="F6:G7"/>
    <mergeCell ref="B2:G2"/>
  </mergeCells>
  <hyperlinks>
    <hyperlink ref="G3" location="Table!A1" display="Back to table" xr:uid="{C2A63936-3869-4292-9C46-C783ACA8EA37}"/>
  </hyperlinks>
  <pageMargins left="0.7" right="0.7"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pageSetUpPr fitToPage="1"/>
  </sheetPr>
  <dimension ref="B2:E8"/>
  <sheetViews>
    <sheetView showGridLines="0" showRowColHeaders="0" zoomScale="80" zoomScaleNormal="80" workbookViewId="0">
      <selection activeCell="K55" sqref="K55"/>
    </sheetView>
  </sheetViews>
  <sheetFormatPr baseColWidth="10" defaultColWidth="9.85546875" defaultRowHeight="12"/>
  <cols>
    <col min="1" max="1" width="4" style="197" customWidth="1"/>
    <col min="2" max="2" width="8" style="197" customWidth="1"/>
    <col min="3" max="3" width="68" style="197" customWidth="1"/>
    <col min="4" max="4" width="16.42578125" style="197" customWidth="1"/>
    <col min="5" max="16384" width="9.85546875" style="197"/>
  </cols>
  <sheetData>
    <row r="2" spans="2:5" ht="18.75">
      <c r="B2" s="607" t="s">
        <v>1022</v>
      </c>
      <c r="C2" s="607"/>
      <c r="D2" s="607"/>
    </row>
    <row r="3" spans="2:5" ht="15">
      <c r="B3" s="198"/>
      <c r="C3" s="608" t="s">
        <v>1195</v>
      </c>
      <c r="D3" s="608"/>
      <c r="E3" s="206"/>
    </row>
    <row r="4" spans="2:5" ht="15">
      <c r="B4" s="198"/>
      <c r="C4" s="198"/>
      <c r="D4" s="175"/>
    </row>
    <row r="5" spans="2:5" ht="15">
      <c r="B5" s="198"/>
      <c r="C5" s="198"/>
      <c r="D5" s="347">
        <f>Table!G7</f>
        <v>45657</v>
      </c>
    </row>
    <row r="6" spans="2:5" ht="15">
      <c r="B6" s="199">
        <v>1</v>
      </c>
      <c r="C6" s="200" t="s">
        <v>905</v>
      </c>
      <c r="D6" s="411">
        <v>20437.623038630001</v>
      </c>
    </row>
    <row r="7" spans="2:5" ht="15">
      <c r="B7" s="199">
        <v>2</v>
      </c>
      <c r="C7" s="200" t="s">
        <v>1023</v>
      </c>
      <c r="D7" s="201">
        <v>2.500000000020795E-2</v>
      </c>
    </row>
    <row r="8" spans="2:5" ht="15">
      <c r="B8" s="199">
        <v>3</v>
      </c>
      <c r="C8" s="200" t="s">
        <v>1024</v>
      </c>
      <c r="D8" s="411">
        <v>510.94057597000005</v>
      </c>
    </row>
  </sheetData>
  <mergeCells count="2">
    <mergeCell ref="B2:D2"/>
    <mergeCell ref="C3:D3"/>
  </mergeCells>
  <conditionalFormatting sqref="D6:D8">
    <cfRule type="cellIs" dxfId="4"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pageSetUpPr fitToPage="1"/>
  </sheetPr>
  <dimension ref="B2:D22"/>
  <sheetViews>
    <sheetView showGridLines="0" showRowColHeaders="0" zoomScaleNormal="100" workbookViewId="0">
      <selection activeCell="D24" sqref="D24"/>
    </sheetView>
  </sheetViews>
  <sheetFormatPr baseColWidth="10" defaultColWidth="11.42578125" defaultRowHeight="15"/>
  <cols>
    <col min="1" max="1" width="4" customWidth="1"/>
    <col min="2" max="2" width="8" customWidth="1"/>
    <col min="3" max="3" width="89" style="6" customWidth="1"/>
    <col min="4" max="4" width="19.28515625" customWidth="1"/>
  </cols>
  <sheetData>
    <row r="2" spans="2:4" ht="18.75">
      <c r="B2" s="607" t="s">
        <v>297</v>
      </c>
      <c r="C2" s="607"/>
      <c r="D2" s="607"/>
    </row>
    <row r="3" spans="2:4" ht="18.75">
      <c r="B3" s="50"/>
      <c r="C3" s="608" t="s">
        <v>1195</v>
      </c>
      <c r="D3" s="608"/>
    </row>
    <row r="4" spans="2:4" ht="18.75">
      <c r="B4" s="50"/>
      <c r="C4" s="50"/>
      <c r="D4" s="175"/>
    </row>
    <row r="5" spans="2:4">
      <c r="D5" s="359">
        <f>Table!G7</f>
        <v>45657</v>
      </c>
    </row>
    <row r="6" spans="2:4">
      <c r="C6" s="320"/>
      <c r="D6" s="51" t="s">
        <v>2</v>
      </c>
    </row>
    <row r="7" spans="2:4">
      <c r="B7" s="321"/>
      <c r="C7" s="322"/>
      <c r="D7" s="21" t="s">
        <v>302</v>
      </c>
    </row>
    <row r="8" spans="2:4">
      <c r="B8" s="52">
        <v>1</v>
      </c>
      <c r="C8" s="35" t="s">
        <v>303</v>
      </c>
      <c r="D8" s="57">
        <v>46425.559357999999</v>
      </c>
    </row>
    <row r="9" spans="2:4" ht="30">
      <c r="B9" s="2">
        <v>2</v>
      </c>
      <c r="C9" s="35" t="s">
        <v>304</v>
      </c>
      <c r="D9" s="57">
        <v>-397.57268699999997</v>
      </c>
    </row>
    <row r="10" spans="2:4" ht="30">
      <c r="B10" s="2">
        <v>3</v>
      </c>
      <c r="C10" s="35" t="s">
        <v>305</v>
      </c>
      <c r="D10" s="58" t="s">
        <v>1025</v>
      </c>
    </row>
    <row r="11" spans="2:4">
      <c r="B11" s="2">
        <v>4</v>
      </c>
      <c r="C11" s="16" t="s">
        <v>306</v>
      </c>
      <c r="D11" s="58" t="s">
        <v>1025</v>
      </c>
    </row>
    <row r="12" spans="2:4" ht="45">
      <c r="B12" s="2">
        <v>5</v>
      </c>
      <c r="C12" s="4" t="s">
        <v>307</v>
      </c>
      <c r="D12" s="58" t="s">
        <v>1025</v>
      </c>
    </row>
    <row r="13" spans="2:4" ht="30">
      <c r="B13" s="2">
        <v>6</v>
      </c>
      <c r="C13" s="35" t="s">
        <v>308</v>
      </c>
      <c r="D13" s="59" t="s">
        <v>1025</v>
      </c>
    </row>
    <row r="14" spans="2:4">
      <c r="B14" s="2">
        <v>7</v>
      </c>
      <c r="C14" s="35" t="s">
        <v>309</v>
      </c>
      <c r="D14" s="60" t="s">
        <v>1025</v>
      </c>
    </row>
    <row r="15" spans="2:4">
      <c r="B15" s="2">
        <v>8</v>
      </c>
      <c r="C15" s="35" t="s">
        <v>310</v>
      </c>
      <c r="D15" s="58">
        <v>30.047123419999998</v>
      </c>
    </row>
    <row r="16" spans="2:4">
      <c r="B16" s="2">
        <v>9</v>
      </c>
      <c r="C16" s="35" t="s">
        <v>311</v>
      </c>
      <c r="D16" s="58" t="s">
        <v>1025</v>
      </c>
    </row>
    <row r="17" spans="2:4" ht="30">
      <c r="B17" s="2">
        <v>10</v>
      </c>
      <c r="C17" s="35" t="s">
        <v>312</v>
      </c>
      <c r="D17" s="58">
        <v>1445.31639408</v>
      </c>
    </row>
    <row r="18" spans="2:4" ht="30">
      <c r="B18" s="2">
        <v>11</v>
      </c>
      <c r="C18" s="4" t="s">
        <v>313</v>
      </c>
      <c r="D18" s="61" t="s">
        <v>1025</v>
      </c>
    </row>
    <row r="19" spans="2:4" ht="30">
      <c r="B19" s="2" t="s">
        <v>314</v>
      </c>
      <c r="C19" s="4" t="s">
        <v>315</v>
      </c>
      <c r="D19" s="61" t="s">
        <v>1025</v>
      </c>
    </row>
    <row r="20" spans="2:4" ht="30">
      <c r="B20" s="2" t="s">
        <v>316</v>
      </c>
      <c r="C20" s="4" t="s">
        <v>317</v>
      </c>
      <c r="D20" s="61" t="s">
        <v>1025</v>
      </c>
    </row>
    <row r="21" spans="2:4">
      <c r="B21" s="2">
        <v>12</v>
      </c>
      <c r="C21" s="35" t="s">
        <v>318</v>
      </c>
      <c r="D21" s="62">
        <v>-2.6000213623046874E-7</v>
      </c>
    </row>
    <row r="22" spans="2:4">
      <c r="B22" s="2">
        <v>13</v>
      </c>
      <c r="C22" s="36" t="s">
        <v>319</v>
      </c>
      <c r="D22" s="264">
        <v>47503.350188240001</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pageSetUpPr fitToPage="1"/>
  </sheetPr>
  <dimension ref="B2:E73"/>
  <sheetViews>
    <sheetView showGridLines="0" showRowColHeaders="0" topLeftCell="A55" zoomScale="140" zoomScaleNormal="140" workbookViewId="0">
      <selection activeCell="B59" sqref="B59"/>
    </sheetView>
  </sheetViews>
  <sheetFormatPr baseColWidth="10" defaultColWidth="11.42578125" defaultRowHeight="15"/>
  <cols>
    <col min="1" max="1" width="4" customWidth="1"/>
    <col min="2" max="2" width="7.7109375" customWidth="1"/>
    <col min="3" max="3" width="108.7109375" customWidth="1"/>
    <col min="4" max="5" width="13.85546875" customWidth="1"/>
  </cols>
  <sheetData>
    <row r="2" spans="2:5" ht="18.75">
      <c r="B2" s="607" t="s">
        <v>298</v>
      </c>
      <c r="C2" s="607"/>
      <c r="D2" s="607"/>
      <c r="E2" s="607"/>
    </row>
    <row r="3" spans="2:5" ht="18.75">
      <c r="B3" s="49"/>
      <c r="D3" s="608" t="s">
        <v>1195</v>
      </c>
      <c r="E3" s="608"/>
    </row>
    <row r="4" spans="2:5" ht="15" customHeight="1">
      <c r="B4" s="354"/>
      <c r="E4" s="175"/>
    </row>
    <row r="5" spans="2:5">
      <c r="B5" s="1"/>
      <c r="C5" s="63"/>
      <c r="D5" s="672" t="s">
        <v>320</v>
      </c>
      <c r="E5" s="672"/>
    </row>
    <row r="6" spans="2:5">
      <c r="B6" s="673"/>
      <c r="C6" s="674"/>
      <c r="D6" s="43" t="s">
        <v>2</v>
      </c>
      <c r="E6" s="43" t="s">
        <v>3</v>
      </c>
    </row>
    <row r="7" spans="2:5">
      <c r="B7" s="675"/>
      <c r="C7" s="676"/>
      <c r="D7" s="344">
        <f>Table!G7</f>
        <v>45657</v>
      </c>
      <c r="E7" s="344">
        <f>EOMONTH(D7,-12)</f>
        <v>45291</v>
      </c>
    </row>
    <row r="8" spans="2:5">
      <c r="B8" s="677" t="s">
        <v>321</v>
      </c>
      <c r="C8" s="678"/>
      <c r="D8" s="678"/>
      <c r="E8" s="679"/>
    </row>
    <row r="9" spans="2:5">
      <c r="B9" s="412">
        <v>1</v>
      </c>
      <c r="C9" s="413" t="s">
        <v>322</v>
      </c>
      <c r="D9" s="266">
        <v>46399.328629000003</v>
      </c>
      <c r="E9" s="266">
        <v>45311.020934</v>
      </c>
    </row>
    <row r="10" spans="2:5" ht="30">
      <c r="B10" s="414">
        <v>2</v>
      </c>
      <c r="C10" s="413" t="s">
        <v>323</v>
      </c>
      <c r="D10" s="266" t="s">
        <v>1025</v>
      </c>
      <c r="E10" s="266" t="s">
        <v>1025</v>
      </c>
    </row>
    <row r="11" spans="2:5">
      <c r="B11" s="414">
        <v>3</v>
      </c>
      <c r="C11" s="413" t="s">
        <v>324</v>
      </c>
      <c r="D11" s="266" t="s">
        <v>1025</v>
      </c>
      <c r="E11" s="266" t="s">
        <v>1025</v>
      </c>
    </row>
    <row r="12" spans="2:5">
      <c r="B12" s="414">
        <v>4</v>
      </c>
      <c r="C12" s="413" t="s">
        <v>325</v>
      </c>
      <c r="D12" s="266" t="s">
        <v>1025</v>
      </c>
      <c r="E12" s="266" t="s">
        <v>1025</v>
      </c>
    </row>
    <row r="13" spans="2:5">
      <c r="B13" s="414">
        <v>5</v>
      </c>
      <c r="C13" s="415" t="s">
        <v>326</v>
      </c>
      <c r="D13" s="416" t="s">
        <v>1025</v>
      </c>
      <c r="E13" s="266" t="s">
        <v>1025</v>
      </c>
    </row>
    <row r="14" spans="2:5">
      <c r="B14" s="412">
        <v>6</v>
      </c>
      <c r="C14" s="413" t="s">
        <v>327</v>
      </c>
      <c r="D14" s="266">
        <v>-397.57268699999997</v>
      </c>
      <c r="E14" s="266">
        <v>-344.98829899999998</v>
      </c>
    </row>
    <row r="15" spans="2:5">
      <c r="B15" s="489">
        <v>7</v>
      </c>
      <c r="C15" s="490" t="s">
        <v>328</v>
      </c>
      <c r="D15" s="491">
        <v>46001.755942000003</v>
      </c>
      <c r="E15" s="491">
        <v>44966.032635000003</v>
      </c>
    </row>
    <row r="16" spans="2:5">
      <c r="B16" s="669" t="s">
        <v>329</v>
      </c>
      <c r="C16" s="670"/>
      <c r="D16" s="670"/>
      <c r="E16" s="671"/>
    </row>
    <row r="17" spans="2:5">
      <c r="B17" s="417">
        <v>8</v>
      </c>
      <c r="C17" s="418" t="s">
        <v>330</v>
      </c>
      <c r="D17" s="419">
        <v>9.5547536999999991</v>
      </c>
      <c r="E17" s="420">
        <v>23.915501149999997</v>
      </c>
    </row>
    <row r="18" spans="2:5">
      <c r="B18" s="417" t="s">
        <v>331</v>
      </c>
      <c r="C18" s="421" t="s">
        <v>332</v>
      </c>
      <c r="D18" s="420" t="s">
        <v>1025</v>
      </c>
      <c r="E18" s="420" t="s">
        <v>1025</v>
      </c>
    </row>
    <row r="19" spans="2:5">
      <c r="B19" s="417">
        <v>9</v>
      </c>
      <c r="C19" s="413" t="s">
        <v>333</v>
      </c>
      <c r="D19" s="420">
        <v>46.723098719999996</v>
      </c>
      <c r="E19" s="420">
        <v>45.535274749999999</v>
      </c>
    </row>
    <row r="20" spans="2:5">
      <c r="B20" s="417" t="s">
        <v>280</v>
      </c>
      <c r="C20" s="422" t="s">
        <v>334</v>
      </c>
      <c r="D20" s="420" t="s">
        <v>1025</v>
      </c>
      <c r="E20" s="420" t="s">
        <v>1025</v>
      </c>
    </row>
    <row r="21" spans="2:5">
      <c r="B21" s="417" t="s">
        <v>281</v>
      </c>
      <c r="C21" s="422" t="s">
        <v>335</v>
      </c>
      <c r="D21" s="420" t="s">
        <v>1025</v>
      </c>
      <c r="E21" s="420" t="s">
        <v>1025</v>
      </c>
    </row>
    <row r="22" spans="2:5">
      <c r="B22" s="423">
        <v>10</v>
      </c>
      <c r="C22" s="424" t="s">
        <v>336</v>
      </c>
      <c r="D22" s="419" t="s">
        <v>1025</v>
      </c>
      <c r="E22" s="420" t="s">
        <v>1025</v>
      </c>
    </row>
    <row r="23" spans="2:5">
      <c r="B23" s="423" t="s">
        <v>337</v>
      </c>
      <c r="C23" s="425" t="s">
        <v>338</v>
      </c>
      <c r="D23" s="419" t="s">
        <v>1025</v>
      </c>
      <c r="E23" s="420" t="s">
        <v>1025</v>
      </c>
    </row>
    <row r="24" spans="2:5">
      <c r="B24" s="423" t="s">
        <v>339</v>
      </c>
      <c r="C24" s="426" t="s">
        <v>340</v>
      </c>
      <c r="D24" s="419" t="s">
        <v>1025</v>
      </c>
      <c r="E24" s="420" t="s">
        <v>1025</v>
      </c>
    </row>
    <row r="25" spans="2:5">
      <c r="B25" s="417">
        <v>11</v>
      </c>
      <c r="C25" s="413" t="s">
        <v>341</v>
      </c>
      <c r="D25" s="420" t="s">
        <v>1025</v>
      </c>
      <c r="E25" s="420" t="s">
        <v>1025</v>
      </c>
    </row>
    <row r="26" spans="2:5">
      <c r="B26" s="417">
        <v>12</v>
      </c>
      <c r="C26" s="413" t="s">
        <v>342</v>
      </c>
      <c r="D26" s="420" t="s">
        <v>1025</v>
      </c>
      <c r="E26" s="420" t="s">
        <v>1025</v>
      </c>
    </row>
    <row r="27" spans="2:5">
      <c r="B27" s="492">
        <v>13</v>
      </c>
      <c r="C27" s="493" t="s">
        <v>343</v>
      </c>
      <c r="D27" s="491">
        <v>56.277852420000002</v>
      </c>
      <c r="E27" s="491">
        <v>69.450775900000011</v>
      </c>
    </row>
    <row r="28" spans="2:5">
      <c r="B28" s="680" t="s">
        <v>344</v>
      </c>
      <c r="C28" s="681"/>
      <c r="D28" s="681"/>
      <c r="E28" s="682"/>
    </row>
    <row r="29" spans="2:5">
      <c r="B29" s="412">
        <v>14</v>
      </c>
      <c r="C29" s="413" t="s">
        <v>345</v>
      </c>
      <c r="D29" s="427"/>
      <c r="E29" s="428"/>
    </row>
    <row r="30" spans="2:5">
      <c r="B30" s="412">
        <v>15</v>
      </c>
      <c r="C30" s="413" t="s">
        <v>346</v>
      </c>
      <c r="D30" s="429"/>
      <c r="E30" s="428"/>
    </row>
    <row r="31" spans="2:5">
      <c r="B31" s="412">
        <v>16</v>
      </c>
      <c r="C31" s="413" t="s">
        <v>347</v>
      </c>
      <c r="D31" s="428"/>
      <c r="E31" s="428"/>
    </row>
    <row r="32" spans="2:5">
      <c r="B32" s="417" t="s">
        <v>348</v>
      </c>
      <c r="C32" s="413" t="s">
        <v>349</v>
      </c>
      <c r="D32" s="428"/>
      <c r="E32" s="428"/>
    </row>
    <row r="33" spans="2:5">
      <c r="B33" s="417">
        <v>17</v>
      </c>
      <c r="C33" s="413" t="s">
        <v>350</v>
      </c>
      <c r="D33" s="428"/>
      <c r="E33" s="428"/>
    </row>
    <row r="34" spans="2:5">
      <c r="B34" s="417" t="s">
        <v>351</v>
      </c>
      <c r="C34" s="413" t="s">
        <v>352</v>
      </c>
      <c r="D34" s="428"/>
      <c r="E34" s="428"/>
    </row>
    <row r="35" spans="2:5">
      <c r="B35" s="492">
        <v>18</v>
      </c>
      <c r="C35" s="493" t="s">
        <v>353</v>
      </c>
      <c r="D35" s="494"/>
      <c r="E35" s="494"/>
    </row>
    <row r="36" spans="2:5">
      <c r="B36" s="669" t="s">
        <v>354</v>
      </c>
      <c r="C36" s="670"/>
      <c r="D36" s="670"/>
      <c r="E36" s="671"/>
    </row>
    <row r="37" spans="2:5">
      <c r="B37" s="412">
        <v>19</v>
      </c>
      <c r="C37" s="413" t="s">
        <v>355</v>
      </c>
      <c r="D37" s="419">
        <v>4236.4366987799995</v>
      </c>
      <c r="E37" s="420">
        <v>4602.0943170199998</v>
      </c>
    </row>
    <row r="38" spans="2:5">
      <c r="B38" s="412">
        <v>20</v>
      </c>
      <c r="C38" s="413" t="s">
        <v>356</v>
      </c>
      <c r="D38" s="419">
        <v>-2791.1203046999995</v>
      </c>
      <c r="E38" s="420">
        <v>-3090.5242048499995</v>
      </c>
    </row>
    <row r="39" spans="2:5" ht="30">
      <c r="B39" s="412">
        <v>21</v>
      </c>
      <c r="C39" s="430" t="s">
        <v>357</v>
      </c>
      <c r="D39" s="420" t="s">
        <v>1025</v>
      </c>
      <c r="E39" s="420" t="s">
        <v>1025</v>
      </c>
    </row>
    <row r="40" spans="2:5">
      <c r="B40" s="492">
        <v>22</v>
      </c>
      <c r="C40" s="493" t="s">
        <v>358</v>
      </c>
      <c r="D40" s="491">
        <v>1445.31639408</v>
      </c>
      <c r="E40" s="491">
        <v>1511.5701121699999</v>
      </c>
    </row>
    <row r="41" spans="2:5">
      <c r="B41" s="683" t="s">
        <v>359</v>
      </c>
      <c r="C41" s="684"/>
      <c r="D41" s="684"/>
      <c r="E41" s="685"/>
    </row>
    <row r="42" spans="2:5">
      <c r="B42" s="417" t="s">
        <v>360</v>
      </c>
      <c r="C42" s="413" t="s">
        <v>361</v>
      </c>
      <c r="D42" s="428"/>
      <c r="E42" s="428"/>
    </row>
    <row r="43" spans="2:5">
      <c r="B43" s="417" t="s">
        <v>362</v>
      </c>
      <c r="C43" s="413" t="s">
        <v>363</v>
      </c>
      <c r="D43" s="428"/>
      <c r="E43" s="428"/>
    </row>
    <row r="44" spans="2:5">
      <c r="B44" s="431" t="s">
        <v>364</v>
      </c>
      <c r="C44" s="421" t="s">
        <v>365</v>
      </c>
      <c r="D44" s="428"/>
      <c r="E44" s="428"/>
    </row>
    <row r="45" spans="2:5">
      <c r="B45" s="431" t="s">
        <v>366</v>
      </c>
      <c r="C45" s="421" t="s">
        <v>367</v>
      </c>
      <c r="D45" s="427"/>
      <c r="E45" s="428"/>
    </row>
    <row r="46" spans="2:5">
      <c r="B46" s="431" t="s">
        <v>368</v>
      </c>
      <c r="C46" s="432" t="s">
        <v>369</v>
      </c>
      <c r="D46" s="427"/>
      <c r="E46" s="428"/>
    </row>
    <row r="47" spans="2:5">
      <c r="B47" s="431" t="s">
        <v>370</v>
      </c>
      <c r="C47" s="421" t="s">
        <v>371</v>
      </c>
      <c r="D47" s="428"/>
      <c r="E47" s="428"/>
    </row>
    <row r="48" spans="2:5">
      <c r="B48" s="431" t="s">
        <v>372</v>
      </c>
      <c r="C48" s="421" t="s">
        <v>373</v>
      </c>
      <c r="D48" s="428"/>
      <c r="E48" s="428"/>
    </row>
    <row r="49" spans="2:5">
      <c r="B49" s="431" t="s">
        <v>374</v>
      </c>
      <c r="C49" s="421" t="s">
        <v>375</v>
      </c>
      <c r="D49" s="428"/>
      <c r="E49" s="428"/>
    </row>
    <row r="50" spans="2:5">
      <c r="B50" s="431" t="s">
        <v>376</v>
      </c>
      <c r="C50" s="421" t="s">
        <v>377</v>
      </c>
      <c r="D50" s="428"/>
      <c r="E50" s="428"/>
    </row>
    <row r="51" spans="2:5">
      <c r="B51" s="431" t="s">
        <v>378</v>
      </c>
      <c r="C51" s="421" t="s">
        <v>379</v>
      </c>
      <c r="D51" s="428"/>
      <c r="E51" s="428"/>
    </row>
    <row r="52" spans="2:5">
      <c r="B52" s="495" t="s">
        <v>380</v>
      </c>
      <c r="C52" s="496" t="s">
        <v>381</v>
      </c>
      <c r="D52" s="497"/>
      <c r="E52" s="498"/>
    </row>
    <row r="53" spans="2:5">
      <c r="B53" s="686" t="s">
        <v>382</v>
      </c>
      <c r="C53" s="687"/>
      <c r="D53" s="687"/>
      <c r="E53" s="688"/>
    </row>
    <row r="54" spans="2:5">
      <c r="B54" s="433">
        <v>23</v>
      </c>
      <c r="C54" s="434" t="s">
        <v>239</v>
      </c>
      <c r="D54" s="435">
        <v>4148.8576461000002</v>
      </c>
      <c r="E54" s="436">
        <v>4136.58239615</v>
      </c>
    </row>
    <row r="55" spans="2:5">
      <c r="B55" s="499">
        <v>24</v>
      </c>
      <c r="C55" s="500" t="s">
        <v>383</v>
      </c>
      <c r="D55" s="501">
        <v>47503.350188500001</v>
      </c>
      <c r="E55" s="501">
        <v>46547.053523069997</v>
      </c>
    </row>
    <row r="56" spans="2:5">
      <c r="B56" s="689" t="s">
        <v>58</v>
      </c>
      <c r="C56" s="690"/>
      <c r="D56" s="690"/>
      <c r="E56" s="691"/>
    </row>
    <row r="57" spans="2:5">
      <c r="B57" s="43">
        <v>25</v>
      </c>
      <c r="C57" s="48" t="s">
        <v>384</v>
      </c>
      <c r="D57" s="203">
        <v>8.7338211507962005E-2</v>
      </c>
      <c r="E57" s="204">
        <v>8.8868834503129102E-2</v>
      </c>
    </row>
    <row r="58" spans="2:5">
      <c r="B58" s="3" t="s">
        <v>385</v>
      </c>
      <c r="C58" s="4" t="s">
        <v>386</v>
      </c>
      <c r="D58" s="203">
        <v>8.7338211507962005E-2</v>
      </c>
      <c r="E58" s="204">
        <v>8.8868834503129102E-2</v>
      </c>
    </row>
    <row r="59" spans="2:5">
      <c r="B59" s="3" t="s">
        <v>387</v>
      </c>
      <c r="C59" s="16" t="s">
        <v>388</v>
      </c>
      <c r="D59" s="203">
        <v>8.7338211507962005E-2</v>
      </c>
      <c r="E59" s="204">
        <v>8.8868834503129102E-2</v>
      </c>
    </row>
    <row r="60" spans="2:5">
      <c r="B60" s="3">
        <v>26</v>
      </c>
      <c r="C60" s="4" t="s">
        <v>389</v>
      </c>
      <c r="D60" s="53"/>
      <c r="E60" s="53"/>
    </row>
    <row r="61" spans="2:5">
      <c r="B61" s="3" t="s">
        <v>390</v>
      </c>
      <c r="C61" s="4" t="s">
        <v>391</v>
      </c>
      <c r="D61" s="53"/>
      <c r="E61" s="53"/>
    </row>
    <row r="62" spans="2:5">
      <c r="B62" s="3" t="s">
        <v>392</v>
      </c>
      <c r="C62" s="4" t="s">
        <v>393</v>
      </c>
      <c r="D62" s="53"/>
      <c r="E62" s="53"/>
    </row>
    <row r="63" spans="2:5">
      <c r="B63" s="3">
        <v>27</v>
      </c>
      <c r="C63" s="16" t="s">
        <v>394</v>
      </c>
      <c r="D63" s="53"/>
      <c r="E63" s="53"/>
    </row>
    <row r="64" spans="2:5">
      <c r="B64" s="9" t="s">
        <v>395</v>
      </c>
      <c r="C64" s="16" t="s">
        <v>396</v>
      </c>
      <c r="D64" s="56"/>
      <c r="E64" s="56"/>
    </row>
    <row r="65" spans="2:5">
      <c r="B65" s="645" t="s">
        <v>397</v>
      </c>
      <c r="C65" s="646"/>
      <c r="D65" s="646"/>
      <c r="E65" s="647"/>
    </row>
    <row r="66" spans="2:5">
      <c r="B66" s="9" t="s">
        <v>398</v>
      </c>
      <c r="C66" s="16" t="s">
        <v>399</v>
      </c>
      <c r="D66" s="54"/>
      <c r="E66" s="56"/>
    </row>
    <row r="67" spans="2:5">
      <c r="B67" s="689" t="s">
        <v>400</v>
      </c>
      <c r="C67" s="690"/>
      <c r="D67" s="690"/>
      <c r="E67" s="691"/>
    </row>
    <row r="68" spans="2:5" ht="30">
      <c r="B68" s="3">
        <v>28</v>
      </c>
      <c r="C68" s="4" t="s">
        <v>401</v>
      </c>
      <c r="D68" s="55"/>
      <c r="E68" s="53"/>
    </row>
    <row r="69" spans="2:5" ht="30">
      <c r="B69" s="3">
        <v>29</v>
      </c>
      <c r="C69" s="4" t="s">
        <v>402</v>
      </c>
      <c r="D69" s="55"/>
      <c r="E69" s="53"/>
    </row>
    <row r="70" spans="2:5" ht="45">
      <c r="B70" s="9">
        <v>30</v>
      </c>
      <c r="C70" s="16" t="s">
        <v>403</v>
      </c>
      <c r="D70" s="54"/>
      <c r="E70" s="56"/>
    </row>
    <row r="71" spans="2:5" ht="45">
      <c r="B71" s="9" t="s">
        <v>404</v>
      </c>
      <c r="C71" s="16" t="s">
        <v>405</v>
      </c>
      <c r="D71" s="54"/>
      <c r="E71" s="56"/>
    </row>
    <row r="72" spans="2:5" ht="45">
      <c r="B72" s="3">
        <v>31</v>
      </c>
      <c r="C72" s="4" t="s">
        <v>406</v>
      </c>
      <c r="D72" s="55"/>
      <c r="E72" s="53"/>
    </row>
    <row r="73" spans="2:5" ht="45">
      <c r="B73" s="3" t="s">
        <v>407</v>
      </c>
      <c r="C73" s="4" t="s">
        <v>408</v>
      </c>
      <c r="D73" s="55"/>
      <c r="E73" s="53"/>
    </row>
  </sheetData>
  <mergeCells count="13">
    <mergeCell ref="B41:E41"/>
    <mergeCell ref="B53:E53"/>
    <mergeCell ref="B56:E56"/>
    <mergeCell ref="B65:E65"/>
    <mergeCell ref="B67:E67"/>
    <mergeCell ref="B2:E2"/>
    <mergeCell ref="D3:E3"/>
    <mergeCell ref="B36:E36"/>
    <mergeCell ref="D5:E5"/>
    <mergeCell ref="B6:C7"/>
    <mergeCell ref="B8:E8"/>
    <mergeCell ref="B16:E16"/>
    <mergeCell ref="B28:E28"/>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pageSetUpPr fitToPage="1"/>
  </sheetPr>
  <dimension ref="B2:E19"/>
  <sheetViews>
    <sheetView showGridLines="0" showRowColHeaders="0" zoomScaleNormal="100" workbookViewId="0">
      <selection activeCell="C31" sqref="C31"/>
    </sheetView>
  </sheetViews>
  <sheetFormatPr baseColWidth="10" defaultColWidth="11.42578125" defaultRowHeight="15"/>
  <cols>
    <col min="1" max="1" width="4" customWidth="1"/>
    <col min="2" max="2" width="7.7109375" customWidth="1"/>
    <col min="3" max="3" width="109.28515625" style="6" customWidth="1"/>
    <col min="4" max="4" width="29.140625" customWidth="1"/>
    <col min="5" max="5" width="12.7109375" style="6" customWidth="1"/>
  </cols>
  <sheetData>
    <row r="2" spans="2:4" ht="18.75">
      <c r="B2" s="607" t="s">
        <v>299</v>
      </c>
      <c r="C2" s="607"/>
      <c r="D2" s="607"/>
    </row>
    <row r="3" spans="2:4" ht="15" customHeight="1">
      <c r="B3" s="71"/>
      <c r="C3" s="50"/>
      <c r="D3" s="541" t="s">
        <v>1195</v>
      </c>
    </row>
    <row r="4" spans="2:4" ht="15" customHeight="1">
      <c r="B4" s="71"/>
      <c r="C4" s="50"/>
      <c r="D4" s="205"/>
    </row>
    <row r="5" spans="2:4" ht="15" customHeight="1">
      <c r="B5" s="71"/>
      <c r="C5" s="50"/>
      <c r="D5" s="361">
        <f>Table!G7</f>
        <v>45657</v>
      </c>
    </row>
    <row r="6" spans="2:4">
      <c r="D6" s="13" t="s">
        <v>2</v>
      </c>
    </row>
    <row r="7" spans="2:4">
      <c r="B7" s="48"/>
      <c r="C7" s="238"/>
      <c r="D7" s="70" t="s">
        <v>320</v>
      </c>
    </row>
    <row r="8" spans="2:4">
      <c r="B8" s="69" t="s">
        <v>409</v>
      </c>
      <c r="C8" s="69" t="s">
        <v>410</v>
      </c>
      <c r="D8" s="265">
        <v>46001.755941750002</v>
      </c>
    </row>
    <row r="9" spans="2:4">
      <c r="B9" s="64" t="s">
        <v>411</v>
      </c>
      <c r="C9" s="502" t="s">
        <v>412</v>
      </c>
      <c r="D9" s="266" t="s">
        <v>1025</v>
      </c>
    </row>
    <row r="10" spans="2:4">
      <c r="B10" s="64" t="s">
        <v>413</v>
      </c>
      <c r="C10" s="502" t="s">
        <v>414</v>
      </c>
      <c r="D10" s="267">
        <v>46001.755941750002</v>
      </c>
    </row>
    <row r="11" spans="2:4">
      <c r="B11" s="64" t="s">
        <v>415</v>
      </c>
      <c r="C11" s="503" t="s">
        <v>416</v>
      </c>
      <c r="D11" s="266">
        <v>5646.55249267</v>
      </c>
    </row>
    <row r="12" spans="2:4">
      <c r="B12" s="64" t="s">
        <v>417</v>
      </c>
      <c r="C12" s="503" t="s">
        <v>418</v>
      </c>
      <c r="D12" s="266">
        <v>1779.10134707</v>
      </c>
    </row>
    <row r="13" spans="2:4">
      <c r="B13" s="64" t="s">
        <v>419</v>
      </c>
      <c r="C13" s="504" t="s">
        <v>420</v>
      </c>
      <c r="D13" s="266">
        <v>589.95778500999995</v>
      </c>
    </row>
    <row r="14" spans="2:4">
      <c r="B14" s="64" t="s">
        <v>421</v>
      </c>
      <c r="C14" s="503" t="s">
        <v>422</v>
      </c>
      <c r="D14" s="266">
        <v>331.43304347000003</v>
      </c>
    </row>
    <row r="15" spans="2:4">
      <c r="B15" s="64" t="s">
        <v>423</v>
      </c>
      <c r="C15" s="503" t="s">
        <v>424</v>
      </c>
      <c r="D15" s="266">
        <v>31453.386634259998</v>
      </c>
    </row>
    <row r="16" spans="2:4">
      <c r="B16" s="64" t="s">
        <v>425</v>
      </c>
      <c r="C16" s="503" t="s">
        <v>426</v>
      </c>
      <c r="D16" s="266">
        <v>4582.5127759099996</v>
      </c>
    </row>
    <row r="17" spans="2:4">
      <c r="B17" s="64" t="s">
        <v>427</v>
      </c>
      <c r="C17" s="504" t="s">
        <v>428</v>
      </c>
      <c r="D17" s="266">
        <v>187.11053153</v>
      </c>
    </row>
    <row r="18" spans="2:4">
      <c r="B18" s="64" t="s">
        <v>429</v>
      </c>
      <c r="C18" s="503" t="s">
        <v>430</v>
      </c>
      <c r="D18" s="266">
        <v>232.71269731999999</v>
      </c>
    </row>
    <row r="19" spans="2:4">
      <c r="B19" s="64" t="s">
        <v>431</v>
      </c>
      <c r="C19" s="503" t="s">
        <v>432</v>
      </c>
      <c r="D19" s="266">
        <v>1198.9886345099999</v>
      </c>
    </row>
  </sheetData>
  <mergeCells count="1">
    <mergeCell ref="B2:D2"/>
  </mergeCells>
  <hyperlinks>
    <hyperlink ref="D3" location="Table!A1" display="Back to table" xr:uid="{091E4DD6-ECAB-4188-A9E0-4F8E543450BC}"/>
  </hyperlinks>
  <pageMargins left="0.7" right="0.7" top="0.75" bottom="0.75" header="0.3" footer="0.3"/>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pageSetUpPr fitToPage="1"/>
  </sheetPr>
  <dimension ref="B2:M55"/>
  <sheetViews>
    <sheetView showGridLines="0" showRowColHeaders="0" zoomScaleNormal="100" workbookViewId="0">
      <selection activeCell="N11" sqref="N11"/>
    </sheetView>
  </sheetViews>
  <sheetFormatPr baseColWidth="10" defaultColWidth="11.42578125" defaultRowHeight="15"/>
  <cols>
    <col min="1" max="1" width="4" customWidth="1"/>
    <col min="3" max="3" width="40.42578125" customWidth="1"/>
    <col min="8" max="8" width="12.42578125" bestFit="1" customWidth="1"/>
  </cols>
  <sheetData>
    <row r="2" spans="2:11" ht="18.75">
      <c r="B2" s="607" t="s">
        <v>433</v>
      </c>
      <c r="C2" s="607"/>
      <c r="D2" s="607"/>
      <c r="E2" s="607"/>
      <c r="F2" s="607"/>
      <c r="G2" s="607"/>
      <c r="H2" s="607"/>
      <c r="I2" s="607"/>
      <c r="J2" s="607"/>
      <c r="K2" s="607"/>
    </row>
    <row r="3" spans="2:11">
      <c r="J3" s="608" t="s">
        <v>1195</v>
      </c>
      <c r="K3" s="608"/>
    </row>
    <row r="5" spans="2:11">
      <c r="B5" s="73"/>
      <c r="D5" s="15" t="s">
        <v>2</v>
      </c>
      <c r="E5" s="15" t="s">
        <v>3</v>
      </c>
      <c r="F5" s="15" t="s">
        <v>4</v>
      </c>
      <c r="G5" s="15" t="s">
        <v>36</v>
      </c>
      <c r="H5" s="15" t="s">
        <v>37</v>
      </c>
      <c r="I5" s="15" t="s">
        <v>82</v>
      </c>
      <c r="J5" s="15" t="s">
        <v>83</v>
      </c>
      <c r="K5" s="15" t="s">
        <v>111</v>
      </c>
    </row>
    <row r="6" spans="2:11">
      <c r="D6" s="694" t="s">
        <v>436</v>
      </c>
      <c r="E6" s="694"/>
      <c r="F6" s="694"/>
      <c r="G6" s="694"/>
      <c r="H6" s="695" t="s">
        <v>437</v>
      </c>
      <c r="I6" s="696"/>
      <c r="J6" s="696"/>
      <c r="K6" s="697"/>
    </row>
    <row r="7" spans="2:11">
      <c r="B7" s="48" t="s">
        <v>438</v>
      </c>
      <c r="C7" s="64" t="s">
        <v>439</v>
      </c>
      <c r="D7" s="344">
        <f>Table!G7</f>
        <v>45657</v>
      </c>
      <c r="E7" s="344">
        <f>EOMONTH(D7,-3)</f>
        <v>45565</v>
      </c>
      <c r="F7" s="344">
        <f t="shared" ref="F7:G7" si="0">EOMONTH(E7,-3)</f>
        <v>45473</v>
      </c>
      <c r="G7" s="344">
        <f t="shared" si="0"/>
        <v>45382</v>
      </c>
      <c r="H7" s="344">
        <f>D7</f>
        <v>45657</v>
      </c>
      <c r="I7" s="344">
        <f t="shared" ref="I7:K7" si="1">E7</f>
        <v>45565</v>
      </c>
      <c r="J7" s="344">
        <f t="shared" si="1"/>
        <v>45473</v>
      </c>
      <c r="K7" s="344">
        <f t="shared" si="1"/>
        <v>45382</v>
      </c>
    </row>
    <row r="8" spans="2:11" ht="30">
      <c r="B8" s="48" t="s">
        <v>440</v>
      </c>
      <c r="C8" s="64" t="s">
        <v>441</v>
      </c>
      <c r="D8" s="242">
        <v>12</v>
      </c>
      <c r="E8" s="242">
        <v>12</v>
      </c>
      <c r="F8" s="242">
        <v>12</v>
      </c>
      <c r="G8" s="242">
        <v>12</v>
      </c>
      <c r="H8" s="242">
        <v>12</v>
      </c>
      <c r="I8" s="242">
        <v>12</v>
      </c>
      <c r="J8" s="242">
        <v>12</v>
      </c>
      <c r="K8" s="242">
        <v>12</v>
      </c>
    </row>
    <row r="9" spans="2:11">
      <c r="B9" s="692" t="s">
        <v>442</v>
      </c>
      <c r="C9" s="693"/>
      <c r="D9" s="693"/>
      <c r="E9" s="693"/>
      <c r="F9" s="693"/>
      <c r="G9" s="693"/>
      <c r="H9" s="693"/>
      <c r="I9" s="693"/>
      <c r="J9" s="693"/>
      <c r="K9" s="698"/>
    </row>
    <row r="10" spans="2:11">
      <c r="B10" s="65">
        <v>1</v>
      </c>
      <c r="C10" s="64" t="s">
        <v>443</v>
      </c>
      <c r="D10" s="692"/>
      <c r="E10" s="693"/>
      <c r="F10" s="693"/>
      <c r="G10" s="693"/>
      <c r="H10" s="242">
        <v>6350.833333333333</v>
      </c>
      <c r="I10" s="242">
        <v>6115.666666666667</v>
      </c>
      <c r="J10" s="242">
        <v>6031.5</v>
      </c>
      <c r="K10" s="242">
        <v>5945.666666666667</v>
      </c>
    </row>
    <row r="11" spans="2:11">
      <c r="B11" s="692" t="s">
        <v>444</v>
      </c>
      <c r="C11" s="693"/>
      <c r="D11" s="693"/>
      <c r="E11" s="693"/>
      <c r="F11" s="693"/>
      <c r="G11" s="693"/>
      <c r="H11" s="693"/>
      <c r="I11" s="693"/>
      <c r="J11" s="693"/>
      <c r="K11" s="698"/>
    </row>
    <row r="12" spans="2:11" ht="30">
      <c r="B12" s="65">
        <v>2</v>
      </c>
      <c r="C12" s="64" t="s">
        <v>445</v>
      </c>
      <c r="D12" s="252">
        <v>9408.9166666666661</v>
      </c>
      <c r="E12" s="252">
        <v>9454.0833333333339</v>
      </c>
      <c r="F12" s="252">
        <v>9539.6666666666661</v>
      </c>
      <c r="G12" s="252">
        <v>9689.3333333333321</v>
      </c>
      <c r="H12" s="252">
        <v>658.33333333333326</v>
      </c>
      <c r="I12" s="252">
        <v>668.75</v>
      </c>
      <c r="J12" s="252">
        <v>680.33333333333326</v>
      </c>
      <c r="K12" s="252">
        <v>698.41666666666663</v>
      </c>
    </row>
    <row r="13" spans="2:11">
      <c r="B13" s="65">
        <v>3</v>
      </c>
      <c r="C13" s="75" t="s">
        <v>446</v>
      </c>
      <c r="D13" s="255">
        <v>6522.583333333333</v>
      </c>
      <c r="E13" s="255">
        <v>6513.416666666667</v>
      </c>
      <c r="F13" s="255">
        <v>6526.083333333333</v>
      </c>
      <c r="G13" s="255">
        <v>6565.583333333333</v>
      </c>
      <c r="H13" s="255">
        <v>326.08333333333331</v>
      </c>
      <c r="I13" s="255">
        <v>325.66666666666669</v>
      </c>
      <c r="J13" s="255">
        <v>326.33333333333331</v>
      </c>
      <c r="K13" s="255">
        <v>328.33333333333331</v>
      </c>
    </row>
    <row r="14" spans="2:11">
      <c r="B14" s="65">
        <v>4</v>
      </c>
      <c r="C14" s="75" t="s">
        <v>447</v>
      </c>
      <c r="D14" s="255">
        <v>2886.3333333333335</v>
      </c>
      <c r="E14" s="255">
        <v>2940.6666666666665</v>
      </c>
      <c r="F14" s="255">
        <v>3013.5833333333335</v>
      </c>
      <c r="G14" s="255">
        <v>3123.75</v>
      </c>
      <c r="H14" s="255">
        <v>332.25</v>
      </c>
      <c r="I14" s="255">
        <v>343.08333333333331</v>
      </c>
      <c r="J14" s="255">
        <v>354</v>
      </c>
      <c r="K14" s="255">
        <v>370.08333333333331</v>
      </c>
    </row>
    <row r="15" spans="2:11">
      <c r="B15" s="65">
        <v>5</v>
      </c>
      <c r="C15" s="64" t="s">
        <v>448</v>
      </c>
      <c r="D15" s="255">
        <v>2821</v>
      </c>
      <c r="E15" s="255">
        <v>2720.4166666666665</v>
      </c>
      <c r="F15" s="255">
        <v>2565.4166666666665</v>
      </c>
      <c r="G15" s="255">
        <v>2392.8333333333335</v>
      </c>
      <c r="H15" s="255">
        <v>1337.6666666666667</v>
      </c>
      <c r="I15" s="255">
        <v>1308.4166666666667</v>
      </c>
      <c r="J15" s="255">
        <v>1233.25</v>
      </c>
      <c r="K15" s="255">
        <v>1119.6666666666667</v>
      </c>
    </row>
    <row r="16" spans="2:11" ht="45">
      <c r="B16" s="65">
        <v>6</v>
      </c>
      <c r="C16" s="75" t="s">
        <v>449</v>
      </c>
      <c r="D16" s="255">
        <v>0</v>
      </c>
      <c r="E16" s="255">
        <v>0</v>
      </c>
      <c r="F16" s="255">
        <v>0</v>
      </c>
      <c r="G16" s="255">
        <v>0</v>
      </c>
      <c r="H16" s="255">
        <v>0</v>
      </c>
      <c r="I16" s="255">
        <v>0</v>
      </c>
      <c r="J16" s="255">
        <v>0</v>
      </c>
      <c r="K16" s="255">
        <v>0</v>
      </c>
    </row>
    <row r="17" spans="2:11" ht="30">
      <c r="B17" s="65">
        <v>7</v>
      </c>
      <c r="C17" s="75" t="s">
        <v>450</v>
      </c>
      <c r="D17" s="255">
        <v>2821</v>
      </c>
      <c r="E17" s="255">
        <v>2720.4166666666665</v>
      </c>
      <c r="F17" s="255">
        <v>2565.4166666666665</v>
      </c>
      <c r="G17" s="255">
        <v>2392.8333333333335</v>
      </c>
      <c r="H17" s="255">
        <v>1337.6666666666667</v>
      </c>
      <c r="I17" s="255">
        <v>1308.4166666666667</v>
      </c>
      <c r="J17" s="255">
        <v>1233.25</v>
      </c>
      <c r="K17" s="255">
        <v>1119.6666666666667</v>
      </c>
    </row>
    <row r="18" spans="2:11">
      <c r="B18" s="65">
        <v>8</v>
      </c>
      <c r="C18" s="74" t="s">
        <v>451</v>
      </c>
      <c r="D18" s="255">
        <v>0</v>
      </c>
      <c r="E18" s="255">
        <v>0</v>
      </c>
      <c r="F18" s="255">
        <v>0</v>
      </c>
      <c r="G18" s="255">
        <v>0</v>
      </c>
      <c r="H18" s="255">
        <v>0</v>
      </c>
      <c r="I18" s="255">
        <v>0</v>
      </c>
      <c r="J18" s="255">
        <v>0</v>
      </c>
      <c r="K18" s="255">
        <v>0</v>
      </c>
    </row>
    <row r="19" spans="2:11">
      <c r="B19" s="65">
        <v>9</v>
      </c>
      <c r="C19" s="74" t="s">
        <v>452</v>
      </c>
      <c r="D19" s="692"/>
      <c r="E19" s="693"/>
      <c r="F19" s="693"/>
      <c r="G19" s="693"/>
      <c r="H19" s="254">
        <v>0</v>
      </c>
      <c r="I19" s="254">
        <v>0</v>
      </c>
      <c r="J19" s="254">
        <v>0</v>
      </c>
      <c r="K19" s="254">
        <v>0</v>
      </c>
    </row>
    <row r="20" spans="2:11">
      <c r="B20" s="65">
        <v>10</v>
      </c>
      <c r="C20" s="64" t="s">
        <v>453</v>
      </c>
      <c r="D20" s="254">
        <v>4253.083333333333</v>
      </c>
      <c r="E20" s="254">
        <v>4291.25</v>
      </c>
      <c r="F20" s="254">
        <v>4290.416666666667</v>
      </c>
      <c r="G20" s="254">
        <v>4245</v>
      </c>
      <c r="H20" s="254">
        <v>418.25</v>
      </c>
      <c r="I20" s="254">
        <v>431.25</v>
      </c>
      <c r="J20" s="254">
        <v>435.5</v>
      </c>
      <c r="K20" s="254">
        <v>436.16666666666663</v>
      </c>
    </row>
    <row r="21" spans="2:11" ht="30">
      <c r="B21" s="65">
        <v>11</v>
      </c>
      <c r="C21" s="75" t="s">
        <v>454</v>
      </c>
      <c r="D21" s="254">
        <v>113.58333333333333</v>
      </c>
      <c r="E21" s="254">
        <v>123.16666666666667</v>
      </c>
      <c r="F21" s="254">
        <v>131.5</v>
      </c>
      <c r="G21" s="254">
        <v>132</v>
      </c>
      <c r="H21" s="254">
        <v>113.58333333333333</v>
      </c>
      <c r="I21" s="254">
        <v>123.16666666666667</v>
      </c>
      <c r="J21" s="254">
        <v>131.5</v>
      </c>
      <c r="K21" s="254">
        <v>132</v>
      </c>
    </row>
    <row r="22" spans="2:11" ht="30">
      <c r="B22" s="65">
        <v>12</v>
      </c>
      <c r="C22" s="75" t="s">
        <v>455</v>
      </c>
      <c r="D22" s="254">
        <v>95.333333333333329</v>
      </c>
      <c r="E22" s="254">
        <v>97.416666666666671</v>
      </c>
      <c r="F22" s="254">
        <v>93.916666666666671</v>
      </c>
      <c r="G22" s="254">
        <v>97.583333333333329</v>
      </c>
      <c r="H22" s="254">
        <v>95.333333333333329</v>
      </c>
      <c r="I22" s="254">
        <v>97.416666666666671</v>
      </c>
      <c r="J22" s="254">
        <v>93.916666666666671</v>
      </c>
      <c r="K22" s="254">
        <v>97.583333333333329</v>
      </c>
    </row>
    <row r="23" spans="2:11">
      <c r="B23" s="65">
        <v>13</v>
      </c>
      <c r="C23" s="75" t="s">
        <v>456</v>
      </c>
      <c r="D23" s="254">
        <v>4044.1666666666665</v>
      </c>
      <c r="E23" s="254">
        <v>4070.6666666666665</v>
      </c>
      <c r="F23" s="254">
        <v>4065</v>
      </c>
      <c r="G23" s="254">
        <v>4015.4166666666665</v>
      </c>
      <c r="H23" s="254">
        <v>209.33333333333334</v>
      </c>
      <c r="I23" s="254">
        <v>210.66666666666666</v>
      </c>
      <c r="J23" s="254">
        <v>210.08333333333334</v>
      </c>
      <c r="K23" s="254">
        <v>206.58333333333334</v>
      </c>
    </row>
    <row r="24" spans="2:11">
      <c r="B24" s="65">
        <v>14</v>
      </c>
      <c r="C24" s="64" t="s">
        <v>457</v>
      </c>
      <c r="D24" s="254">
        <v>675.33333333333337</v>
      </c>
      <c r="E24" s="254">
        <v>786.83333333333337</v>
      </c>
      <c r="F24" s="254">
        <v>844.41666666666663</v>
      </c>
      <c r="G24" s="254">
        <v>865.66666666666663</v>
      </c>
      <c r="H24" s="254">
        <v>375.16666666666669</v>
      </c>
      <c r="I24" s="254">
        <v>454.25</v>
      </c>
      <c r="J24" s="254">
        <v>494.08333333333331</v>
      </c>
      <c r="K24" s="254">
        <v>500.83333333333331</v>
      </c>
    </row>
    <row r="25" spans="2:11">
      <c r="B25" s="65">
        <v>15</v>
      </c>
      <c r="C25" s="64" t="s">
        <v>458</v>
      </c>
      <c r="D25" s="254">
        <v>0</v>
      </c>
      <c r="E25" s="254">
        <v>0</v>
      </c>
      <c r="F25" s="254">
        <v>0</v>
      </c>
      <c r="G25" s="254">
        <v>0</v>
      </c>
      <c r="H25" s="254">
        <v>0</v>
      </c>
      <c r="I25" s="254">
        <v>0</v>
      </c>
      <c r="J25" s="254">
        <v>0</v>
      </c>
      <c r="K25" s="254">
        <v>0</v>
      </c>
    </row>
    <row r="26" spans="2:11">
      <c r="B26" s="65">
        <v>16</v>
      </c>
      <c r="C26" s="64" t="s">
        <v>459</v>
      </c>
      <c r="D26" s="692"/>
      <c r="E26" s="693"/>
      <c r="F26" s="693"/>
      <c r="G26" s="693"/>
      <c r="H26" s="254">
        <v>2789.416666666667</v>
      </c>
      <c r="I26" s="254">
        <v>2862.666666666667</v>
      </c>
      <c r="J26" s="254">
        <v>2843.1666666666661</v>
      </c>
      <c r="K26" s="254">
        <v>2755.0833333333335</v>
      </c>
    </row>
    <row r="27" spans="2:11">
      <c r="B27" s="699" t="s">
        <v>460</v>
      </c>
      <c r="C27" s="699"/>
      <c r="D27" s="699"/>
      <c r="E27" s="699"/>
      <c r="F27" s="699"/>
      <c r="G27" s="699"/>
      <c r="H27" s="699"/>
      <c r="I27" s="699"/>
      <c r="J27" s="699"/>
      <c r="K27" s="699"/>
    </row>
    <row r="28" spans="2:11">
      <c r="B28" s="65">
        <v>17</v>
      </c>
      <c r="C28" s="64" t="s">
        <v>461</v>
      </c>
      <c r="D28" s="254">
        <v>0</v>
      </c>
      <c r="E28" s="254">
        <v>0</v>
      </c>
      <c r="F28" s="254">
        <v>0</v>
      </c>
      <c r="G28" s="254">
        <v>0</v>
      </c>
      <c r="H28" s="254">
        <v>0</v>
      </c>
      <c r="I28" s="254">
        <v>0</v>
      </c>
      <c r="J28" s="254">
        <v>0</v>
      </c>
      <c r="K28" s="254">
        <v>0</v>
      </c>
    </row>
    <row r="29" spans="2:11">
      <c r="B29" s="65">
        <v>18</v>
      </c>
      <c r="C29" s="64" t="s">
        <v>462</v>
      </c>
      <c r="D29" s="254">
        <v>252.41666666666666</v>
      </c>
      <c r="E29" s="254">
        <v>265.83333333333331</v>
      </c>
      <c r="F29" s="254">
        <v>255</v>
      </c>
      <c r="G29" s="254">
        <v>242.33333333333334</v>
      </c>
      <c r="H29" s="254">
        <v>202.58333333333334</v>
      </c>
      <c r="I29" s="254">
        <v>208.41666666666666</v>
      </c>
      <c r="J29" s="254">
        <v>198</v>
      </c>
      <c r="K29" s="254">
        <v>184.91666666666666</v>
      </c>
    </row>
    <row r="30" spans="2:11">
      <c r="B30" s="65">
        <v>19</v>
      </c>
      <c r="C30" s="64" t="s">
        <v>463</v>
      </c>
      <c r="D30" s="254">
        <v>61.833333333333336</v>
      </c>
      <c r="E30" s="254">
        <v>69</v>
      </c>
      <c r="F30" s="254">
        <v>64.916666666666671</v>
      </c>
      <c r="G30" s="254">
        <v>61.166666666666664</v>
      </c>
      <c r="H30" s="254">
        <v>61.833333333333336</v>
      </c>
      <c r="I30" s="254">
        <v>69</v>
      </c>
      <c r="J30" s="254">
        <v>64.916666666666671</v>
      </c>
      <c r="K30" s="254">
        <v>61.166666666666664</v>
      </c>
    </row>
    <row r="31" spans="2:11">
      <c r="B31" s="694" t="s">
        <v>464</v>
      </c>
      <c r="C31" s="700" t="s">
        <v>465</v>
      </c>
      <c r="D31" s="692"/>
      <c r="E31" s="693"/>
      <c r="F31" s="693"/>
      <c r="G31" s="698"/>
      <c r="H31" s="701"/>
      <c r="I31" s="701"/>
      <c r="J31" s="701"/>
      <c r="K31" s="701"/>
    </row>
    <row r="32" spans="2:11">
      <c r="B32" s="694"/>
      <c r="C32" s="700"/>
      <c r="D32" s="692"/>
      <c r="E32" s="693"/>
      <c r="F32" s="693"/>
      <c r="G32" s="698"/>
      <c r="H32" s="701"/>
      <c r="I32" s="701"/>
      <c r="J32" s="701"/>
      <c r="K32" s="701"/>
    </row>
    <row r="33" spans="2:13">
      <c r="B33" s="694" t="s">
        <v>466</v>
      </c>
      <c r="C33" s="700" t="s">
        <v>467</v>
      </c>
      <c r="D33" s="692"/>
      <c r="E33" s="693"/>
      <c r="F33" s="693"/>
      <c r="G33" s="693"/>
      <c r="H33" s="701"/>
      <c r="I33" s="701"/>
      <c r="J33" s="701"/>
      <c r="K33" s="701"/>
    </row>
    <row r="34" spans="2:13">
      <c r="B34" s="694"/>
      <c r="C34" s="700"/>
      <c r="D34" s="692"/>
      <c r="E34" s="693"/>
      <c r="F34" s="693"/>
      <c r="G34" s="693"/>
      <c r="H34" s="701"/>
      <c r="I34" s="701"/>
      <c r="J34" s="701"/>
      <c r="K34" s="701"/>
    </row>
    <row r="35" spans="2:13">
      <c r="B35" s="65">
        <v>20</v>
      </c>
      <c r="C35" s="64" t="s">
        <v>468</v>
      </c>
      <c r="D35" s="254">
        <v>314.25</v>
      </c>
      <c r="E35" s="254">
        <v>334.83333333333331</v>
      </c>
      <c r="F35" s="254">
        <v>319.91666666666669</v>
      </c>
      <c r="G35" s="254">
        <v>303.5</v>
      </c>
      <c r="H35" s="254">
        <v>264.41666666666669</v>
      </c>
      <c r="I35" s="254">
        <v>277.41666666666663</v>
      </c>
      <c r="J35" s="254">
        <v>262.91666666666669</v>
      </c>
      <c r="K35" s="254">
        <v>246.08333333333331</v>
      </c>
    </row>
    <row r="36" spans="2:13" hidden="1">
      <c r="B36" s="694" t="s">
        <v>173</v>
      </c>
      <c r="C36" s="702" t="s">
        <v>469</v>
      </c>
      <c r="D36" s="703"/>
      <c r="E36" s="703"/>
      <c r="F36" s="703"/>
      <c r="G36" s="703"/>
      <c r="H36" s="703">
        <v>0</v>
      </c>
      <c r="I36" s="703">
        <v>0</v>
      </c>
      <c r="J36" s="703">
        <v>0</v>
      </c>
      <c r="K36" s="703">
        <v>0</v>
      </c>
    </row>
    <row r="37" spans="2:13">
      <c r="B37" s="694"/>
      <c r="C37" s="702"/>
      <c r="D37" s="703"/>
      <c r="E37" s="703"/>
      <c r="F37" s="703"/>
      <c r="G37" s="703"/>
      <c r="H37" s="703"/>
      <c r="I37" s="703"/>
      <c r="J37" s="703"/>
      <c r="K37" s="703"/>
    </row>
    <row r="38" spans="2:13" hidden="1">
      <c r="B38" s="694" t="s">
        <v>175</v>
      </c>
      <c r="C38" s="702" t="s">
        <v>470</v>
      </c>
      <c r="D38" s="703"/>
      <c r="E38" s="703"/>
      <c r="F38" s="703"/>
      <c r="G38" s="703"/>
      <c r="H38" s="703">
        <v>0</v>
      </c>
      <c r="I38" s="703">
        <v>0</v>
      </c>
      <c r="J38" s="703">
        <v>0</v>
      </c>
      <c r="K38" s="703">
        <v>0</v>
      </c>
    </row>
    <row r="39" spans="2:13">
      <c r="B39" s="694"/>
      <c r="C39" s="702"/>
      <c r="D39" s="703"/>
      <c r="E39" s="703"/>
      <c r="F39" s="703"/>
      <c r="G39" s="703"/>
      <c r="H39" s="703"/>
      <c r="I39" s="703"/>
      <c r="J39" s="703"/>
      <c r="K39" s="703"/>
    </row>
    <row r="40" spans="2:13" hidden="1">
      <c r="B40" s="694" t="s">
        <v>177</v>
      </c>
      <c r="C40" s="702" t="s">
        <v>471</v>
      </c>
      <c r="D40" s="703"/>
      <c r="E40" s="703"/>
      <c r="F40" s="703"/>
      <c r="G40" s="703"/>
      <c r="H40" s="703">
        <v>264.08333333333297</v>
      </c>
      <c r="I40" s="703">
        <v>277.08333333333297</v>
      </c>
      <c r="J40" s="703">
        <v>262.58333333333297</v>
      </c>
      <c r="K40" s="703">
        <v>245.916666666667</v>
      </c>
    </row>
    <row r="41" spans="2:13">
      <c r="B41" s="694"/>
      <c r="C41" s="702"/>
      <c r="D41" s="703"/>
      <c r="E41" s="703"/>
      <c r="F41" s="703"/>
      <c r="G41" s="703"/>
      <c r="H41" s="703"/>
      <c r="I41" s="703"/>
      <c r="J41" s="703"/>
      <c r="K41" s="703"/>
      <c r="M41" s="174"/>
    </row>
    <row r="42" spans="2:13">
      <c r="B42" s="699" t="s">
        <v>472</v>
      </c>
      <c r="C42" s="699"/>
      <c r="D42" s="699"/>
      <c r="E42" s="699"/>
      <c r="F42" s="699"/>
      <c r="G42" s="699"/>
      <c r="H42" s="699"/>
      <c r="I42" s="699"/>
      <c r="J42" s="699"/>
      <c r="K42" s="699"/>
    </row>
    <row r="43" spans="2:13">
      <c r="B43" s="46" t="s">
        <v>473</v>
      </c>
      <c r="C43" s="44" t="s">
        <v>474</v>
      </c>
      <c r="D43" s="692"/>
      <c r="E43" s="693"/>
      <c r="F43" s="693"/>
      <c r="G43" s="693"/>
      <c r="H43" s="253">
        <v>5913.5</v>
      </c>
      <c r="I43" s="253">
        <v>5814</v>
      </c>
      <c r="J43" s="253">
        <v>5947.25</v>
      </c>
      <c r="K43" s="253">
        <v>5903.583333333333</v>
      </c>
    </row>
    <row r="44" spans="2:13">
      <c r="B44" s="46">
        <v>22</v>
      </c>
      <c r="C44" s="44" t="s">
        <v>475</v>
      </c>
      <c r="D44" s="692"/>
      <c r="E44" s="693"/>
      <c r="F44" s="693"/>
      <c r="G44" s="693"/>
      <c r="H44" s="253">
        <v>2525.1666666666665</v>
      </c>
      <c r="I44" s="253">
        <v>2585.25</v>
      </c>
      <c r="J44" s="253">
        <v>2580.5</v>
      </c>
      <c r="K44" s="253">
        <v>2509.0833333333335</v>
      </c>
    </row>
    <row r="45" spans="2:13">
      <c r="B45" s="46">
        <v>23</v>
      </c>
      <c r="C45" s="44" t="s">
        <v>476</v>
      </c>
      <c r="D45" s="692"/>
      <c r="E45" s="693"/>
      <c r="F45" s="693"/>
      <c r="G45" s="693"/>
      <c r="H45" s="403">
        <v>245.08333333333334</v>
      </c>
      <c r="I45" s="403">
        <v>235.5</v>
      </c>
      <c r="J45" s="403">
        <v>242.25</v>
      </c>
      <c r="K45" s="403">
        <v>248.5</v>
      </c>
      <c r="M45" s="174"/>
    </row>
    <row r="47" spans="2:13">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56"/>
      <c r="F55" s="356"/>
      <c r="G55" s="356"/>
    </row>
  </sheetData>
  <mergeCells count="60">
    <mergeCell ref="B2:K2"/>
    <mergeCell ref="B42:K42"/>
    <mergeCell ref="D43:G43"/>
    <mergeCell ref="J40:J41"/>
    <mergeCell ref="K40:K41"/>
    <mergeCell ref="B40:B41"/>
    <mergeCell ref="C40:C41"/>
    <mergeCell ref="K36:K37"/>
    <mergeCell ref="B38:B39"/>
    <mergeCell ref="C38:C39"/>
    <mergeCell ref="D38:D39"/>
    <mergeCell ref="E38:E39"/>
    <mergeCell ref="F38:F39"/>
    <mergeCell ref="G38:G39"/>
    <mergeCell ref="H38:H39"/>
    <mergeCell ref="I38:I39"/>
    <mergeCell ref="D44:G44"/>
    <mergeCell ref="D45:G45"/>
    <mergeCell ref="G40:G41"/>
    <mergeCell ref="H40:H41"/>
    <mergeCell ref="I40:I41"/>
    <mergeCell ref="D40:D41"/>
    <mergeCell ref="E40:E41"/>
    <mergeCell ref="F40:F41"/>
    <mergeCell ref="J38:J39"/>
    <mergeCell ref="K38:K39"/>
    <mergeCell ref="K33:K34"/>
    <mergeCell ref="G36:G37"/>
    <mergeCell ref="H36:H37"/>
    <mergeCell ref="I36:I37"/>
    <mergeCell ref="J36:J37"/>
    <mergeCell ref="B33:B34"/>
    <mergeCell ref="C33:C34"/>
    <mergeCell ref="H33:H34"/>
    <mergeCell ref="I33:I34"/>
    <mergeCell ref="J33:J34"/>
    <mergeCell ref="D33:G33"/>
    <mergeCell ref="D34:G34"/>
    <mergeCell ref="B36:B37"/>
    <mergeCell ref="C36:C37"/>
    <mergeCell ref="D36:D37"/>
    <mergeCell ref="E36:E37"/>
    <mergeCell ref="F36:F37"/>
    <mergeCell ref="D26:G26"/>
    <mergeCell ref="B27:K27"/>
    <mergeCell ref="B31:B32"/>
    <mergeCell ref="C31:C32"/>
    <mergeCell ref="H31:H32"/>
    <mergeCell ref="I31:I32"/>
    <mergeCell ref="J31:J32"/>
    <mergeCell ref="K31:K32"/>
    <mergeCell ref="D31:G31"/>
    <mergeCell ref="D32:G32"/>
    <mergeCell ref="J3:K3"/>
    <mergeCell ref="D19:G19"/>
    <mergeCell ref="D6:G6"/>
    <mergeCell ref="H6:K6"/>
    <mergeCell ref="B9:K9"/>
    <mergeCell ref="D10:G10"/>
    <mergeCell ref="B11:K11"/>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pageSetUpPr fitToPage="1"/>
  </sheetPr>
  <dimension ref="B2:I88"/>
  <sheetViews>
    <sheetView showGridLines="0" showRowColHeaders="0" topLeftCell="A15" zoomScale="90" zoomScaleNormal="90" workbookViewId="0">
      <selection activeCell="B34" sqref="B34"/>
    </sheetView>
  </sheetViews>
  <sheetFormatPr baseColWidth="10" defaultColWidth="11.42578125" defaultRowHeight="15"/>
  <cols>
    <col min="1" max="1" width="3.85546875" customWidth="1"/>
    <col min="2" max="2" width="8" customWidth="1"/>
    <col min="3" max="3" width="58.42578125" customWidth="1"/>
    <col min="4" max="8" width="18.28515625" customWidth="1"/>
  </cols>
  <sheetData>
    <row r="2" spans="2:8" ht="18.75">
      <c r="B2" s="607" t="s">
        <v>1113</v>
      </c>
      <c r="C2" s="607"/>
      <c r="D2" s="607"/>
      <c r="E2" s="607"/>
      <c r="F2" s="607"/>
      <c r="G2" s="607"/>
      <c r="H2" s="607"/>
    </row>
    <row r="3" spans="2:8" ht="15.75">
      <c r="B3" s="72"/>
      <c r="G3" s="608" t="s">
        <v>1195</v>
      </c>
      <c r="H3" s="608"/>
    </row>
    <row r="4" spans="2:8">
      <c r="B4" s="76"/>
      <c r="C4" s="76"/>
      <c r="D4" s="278">
        <f>Table!G7</f>
        <v>45657</v>
      </c>
      <c r="E4" s="76"/>
      <c r="F4" s="76"/>
      <c r="G4" s="76"/>
      <c r="H4" s="76"/>
    </row>
    <row r="5" spans="2:8">
      <c r="B5" s="704"/>
      <c r="C5" s="705"/>
      <c r="D5" s="9" t="s">
        <v>2</v>
      </c>
      <c r="E5" s="9" t="s">
        <v>3</v>
      </c>
      <c r="F5" s="9" t="s">
        <v>4</v>
      </c>
      <c r="G5" s="9" t="s">
        <v>36</v>
      </c>
      <c r="H5" s="15" t="s">
        <v>37</v>
      </c>
    </row>
    <row r="6" spans="2:8">
      <c r="B6" s="704"/>
      <c r="C6" s="705"/>
      <c r="D6" s="620" t="s">
        <v>477</v>
      </c>
      <c r="E6" s="620"/>
      <c r="F6" s="620"/>
      <c r="G6" s="620"/>
      <c r="H6" s="620" t="s">
        <v>478</v>
      </c>
    </row>
    <row r="7" spans="2:8">
      <c r="B7" s="706"/>
      <c r="C7" s="707"/>
      <c r="D7" s="9" t="s">
        <v>479</v>
      </c>
      <c r="E7" s="9" t="s">
        <v>480</v>
      </c>
      <c r="F7" s="9" t="s">
        <v>481</v>
      </c>
      <c r="G7" s="9" t="s">
        <v>482</v>
      </c>
      <c r="H7" s="620"/>
    </row>
    <row r="8" spans="2:8">
      <c r="B8" s="305" t="s">
        <v>483</v>
      </c>
      <c r="C8" s="305"/>
      <c r="D8" s="305"/>
      <c r="E8" s="306"/>
      <c r="F8" s="305"/>
      <c r="G8" s="305"/>
      <c r="H8" s="305"/>
    </row>
    <row r="9" spans="2:8">
      <c r="B9" s="507">
        <v>1</v>
      </c>
      <c r="C9" s="462" t="s">
        <v>484</v>
      </c>
      <c r="D9" s="508">
        <v>0</v>
      </c>
      <c r="E9" s="469">
        <v>4.7831669999999997</v>
      </c>
      <c r="F9" s="469">
        <v>0</v>
      </c>
      <c r="G9" s="506">
        <v>4648.8576460000004</v>
      </c>
      <c r="H9" s="506">
        <v>4648.8576460000004</v>
      </c>
    </row>
    <row r="10" spans="2:8">
      <c r="B10" s="15">
        <v>2</v>
      </c>
      <c r="C10" s="308" t="s">
        <v>485</v>
      </c>
      <c r="D10" s="41"/>
      <c r="E10" s="41">
        <v>4.7831669999999997</v>
      </c>
      <c r="F10" s="41"/>
      <c r="G10" s="229">
        <v>4648.8576460000004</v>
      </c>
      <c r="H10" s="229">
        <v>4648.8576460000004</v>
      </c>
    </row>
    <row r="11" spans="2:8">
      <c r="B11" s="15">
        <v>3</v>
      </c>
      <c r="C11" s="308" t="s">
        <v>486</v>
      </c>
      <c r="D11" s="309" t="s">
        <v>1025</v>
      </c>
      <c r="E11" s="41" t="s">
        <v>1025</v>
      </c>
      <c r="F11" s="41" t="s">
        <v>1025</v>
      </c>
      <c r="G11" s="229" t="s">
        <v>1025</v>
      </c>
      <c r="H11" s="229" t="s">
        <v>1025</v>
      </c>
    </row>
    <row r="12" spans="2:8">
      <c r="B12" s="505">
        <v>4</v>
      </c>
      <c r="C12" s="462" t="s">
        <v>487</v>
      </c>
      <c r="D12" s="309" t="s">
        <v>1025</v>
      </c>
      <c r="E12" s="469">
        <v>11891.478950000001</v>
      </c>
      <c r="F12" s="469"/>
      <c r="G12" s="469">
        <v>137.84233799999998</v>
      </c>
      <c r="H12" s="469">
        <v>11268.45446635</v>
      </c>
    </row>
    <row r="13" spans="2:8">
      <c r="B13" s="15">
        <v>5</v>
      </c>
      <c r="C13" s="308" t="s">
        <v>446</v>
      </c>
      <c r="D13" s="309" t="s">
        <v>1025</v>
      </c>
      <c r="E13" s="229">
        <v>8565.6214670000008</v>
      </c>
      <c r="F13" s="229" t="s">
        <v>1025</v>
      </c>
      <c r="G13" s="229">
        <v>136.24373399999999</v>
      </c>
      <c r="H13" s="229">
        <v>8273.5841276499996</v>
      </c>
    </row>
    <row r="14" spans="2:8">
      <c r="B14" s="15">
        <v>6</v>
      </c>
      <c r="C14" s="308" t="s">
        <v>447</v>
      </c>
      <c r="D14" s="309" t="s">
        <v>1025</v>
      </c>
      <c r="E14" s="229">
        <v>3325.8574829999998</v>
      </c>
      <c r="F14" s="229" t="s">
        <v>1025</v>
      </c>
      <c r="G14" s="229">
        <v>1.5986039999999999</v>
      </c>
      <c r="H14" s="229">
        <v>2994.8703387</v>
      </c>
    </row>
    <row r="15" spans="2:8">
      <c r="B15" s="505">
        <v>7</v>
      </c>
      <c r="C15" s="462" t="s">
        <v>488</v>
      </c>
      <c r="D15" s="309" t="s">
        <v>1025</v>
      </c>
      <c r="E15" s="469">
        <v>7607.2996327499995</v>
      </c>
      <c r="F15" s="469">
        <v>378.98572300000001</v>
      </c>
      <c r="G15" s="469">
        <v>20516.52117733</v>
      </c>
      <c r="H15" s="469">
        <v>22975.218601910001</v>
      </c>
    </row>
    <row r="16" spans="2:8">
      <c r="B16" s="15">
        <v>8</v>
      </c>
      <c r="C16" s="308" t="s">
        <v>489</v>
      </c>
      <c r="D16" s="309" t="s">
        <v>1025</v>
      </c>
      <c r="E16" s="311"/>
      <c r="F16" s="229" t="s">
        <v>1025</v>
      </c>
      <c r="G16" s="229" t="s">
        <v>1025</v>
      </c>
      <c r="H16" s="229" t="s">
        <v>1025</v>
      </c>
    </row>
    <row r="17" spans="2:9">
      <c r="B17" s="15">
        <v>9</v>
      </c>
      <c r="C17" s="308" t="s">
        <v>490</v>
      </c>
      <c r="D17" s="309" t="s">
        <v>1025</v>
      </c>
      <c r="E17" s="229">
        <v>7607.2996327499995</v>
      </c>
      <c r="F17" s="229">
        <v>378.98572300000001</v>
      </c>
      <c r="G17" s="229">
        <v>20516.52117733</v>
      </c>
      <c r="H17" s="229">
        <v>22975.218601910001</v>
      </c>
    </row>
    <row r="18" spans="2:9">
      <c r="B18" s="505">
        <v>10</v>
      </c>
      <c r="C18" s="462" t="s">
        <v>491</v>
      </c>
      <c r="D18" s="309" t="s">
        <v>1025</v>
      </c>
      <c r="E18" s="509" t="s">
        <v>1025</v>
      </c>
      <c r="F18" s="509" t="s">
        <v>1025</v>
      </c>
      <c r="G18" s="509" t="s">
        <v>1025</v>
      </c>
      <c r="H18" s="509" t="s">
        <v>1025</v>
      </c>
    </row>
    <row r="19" spans="2:9">
      <c r="B19" s="505">
        <v>11</v>
      </c>
      <c r="C19" s="462" t="s">
        <v>492</v>
      </c>
      <c r="D19" s="469">
        <v>190.86768699999999</v>
      </c>
      <c r="E19" s="469">
        <v>177.18438320000001</v>
      </c>
      <c r="F19" s="509" t="s">
        <v>1025</v>
      </c>
      <c r="G19" s="509" t="s">
        <v>1025</v>
      </c>
      <c r="H19" s="509" t="s">
        <v>1025</v>
      </c>
    </row>
    <row r="20" spans="2:9">
      <c r="B20" s="15">
        <v>12</v>
      </c>
      <c r="C20" s="308" t="s">
        <v>493</v>
      </c>
      <c r="D20" s="229">
        <v>190.86768699999999</v>
      </c>
      <c r="E20" s="309" t="s">
        <v>1025</v>
      </c>
      <c r="F20" s="309" t="s">
        <v>1025</v>
      </c>
      <c r="G20" s="309" t="s">
        <v>1025</v>
      </c>
      <c r="H20" s="312" t="s">
        <v>1025</v>
      </c>
    </row>
    <row r="21" spans="2:9" ht="30">
      <c r="B21" s="15">
        <v>13</v>
      </c>
      <c r="C21" s="308" t="s">
        <v>494</v>
      </c>
      <c r="D21" s="309" t="s">
        <v>1025</v>
      </c>
      <c r="E21" s="229">
        <v>177.18438320000001</v>
      </c>
      <c r="F21" s="229" t="s">
        <v>1025</v>
      </c>
      <c r="G21" s="229" t="s">
        <v>1025</v>
      </c>
      <c r="H21" s="229" t="s">
        <v>1025</v>
      </c>
    </row>
    <row r="22" spans="2:9">
      <c r="B22" s="21">
        <v>14</v>
      </c>
      <c r="C22" s="92" t="s">
        <v>495</v>
      </c>
      <c r="D22" s="313" t="s">
        <v>1025</v>
      </c>
      <c r="E22" s="313" t="s">
        <v>1025</v>
      </c>
      <c r="F22" s="313" t="s">
        <v>1025</v>
      </c>
      <c r="G22" s="313" t="s">
        <v>1025</v>
      </c>
      <c r="H22" s="42">
        <v>38892.53071426</v>
      </c>
    </row>
    <row r="23" spans="2:9">
      <c r="B23" s="708" t="s">
        <v>496</v>
      </c>
      <c r="C23" s="708"/>
      <c r="D23" s="708"/>
      <c r="E23" s="708"/>
      <c r="F23" s="708"/>
      <c r="G23" s="708"/>
      <c r="H23" s="708"/>
    </row>
    <row r="24" spans="2:9">
      <c r="B24" s="505">
        <v>15</v>
      </c>
      <c r="C24" s="462" t="s">
        <v>443</v>
      </c>
      <c r="D24" s="118" t="s">
        <v>1025</v>
      </c>
      <c r="E24" s="314" t="s">
        <v>1025</v>
      </c>
      <c r="F24" s="314" t="s">
        <v>1025</v>
      </c>
      <c r="G24" s="314" t="s">
        <v>1025</v>
      </c>
      <c r="H24" s="469">
        <v>517.52879869460003</v>
      </c>
    </row>
    <row r="25" spans="2:9" ht="30">
      <c r="B25" s="505" t="s">
        <v>497</v>
      </c>
      <c r="C25" s="462" t="s">
        <v>498</v>
      </c>
      <c r="D25" s="118" t="s">
        <v>1025</v>
      </c>
      <c r="E25" s="469" t="s">
        <v>1025</v>
      </c>
      <c r="F25" s="469" t="s">
        <v>1025</v>
      </c>
      <c r="G25" s="469">
        <v>15668.248695046501</v>
      </c>
      <c r="H25" s="469">
        <v>13318.011390789499</v>
      </c>
      <c r="I25" s="174"/>
    </row>
    <row r="26" spans="2:9" ht="27" customHeight="1">
      <c r="B26" s="505">
        <v>16</v>
      </c>
      <c r="C26" s="462" t="s">
        <v>499</v>
      </c>
      <c r="D26" s="118" t="s">
        <v>1025</v>
      </c>
      <c r="E26" s="469" t="s">
        <v>1025</v>
      </c>
      <c r="F26" s="469" t="s">
        <v>1025</v>
      </c>
      <c r="G26" s="469" t="s">
        <v>1025</v>
      </c>
      <c r="H26" s="469" t="s">
        <v>1025</v>
      </c>
      <c r="I26" s="174"/>
    </row>
    <row r="27" spans="2:9">
      <c r="B27" s="505">
        <v>17</v>
      </c>
      <c r="C27" s="462" t="s">
        <v>500</v>
      </c>
      <c r="D27" s="118" t="s">
        <v>1025</v>
      </c>
      <c r="E27" s="469">
        <v>4489.6641747535004</v>
      </c>
      <c r="F27" s="469">
        <v>356.69296400000002</v>
      </c>
      <c r="G27" s="469">
        <v>39145.235823306502</v>
      </c>
      <c r="H27" s="469">
        <v>28535.55489195</v>
      </c>
      <c r="I27" s="174"/>
    </row>
    <row r="28" spans="2:9" ht="30">
      <c r="B28" s="15">
        <v>18</v>
      </c>
      <c r="C28" s="90" t="s">
        <v>501</v>
      </c>
      <c r="D28" s="118" t="s">
        <v>1025</v>
      </c>
      <c r="E28" s="229" t="s">
        <v>1025</v>
      </c>
      <c r="F28" s="229" t="s">
        <v>1025</v>
      </c>
      <c r="G28" s="229">
        <v>1519.2849430000001</v>
      </c>
      <c r="H28" s="229" t="s">
        <v>1025</v>
      </c>
      <c r="I28" s="174"/>
    </row>
    <row r="29" spans="2:9" ht="45">
      <c r="B29" s="15">
        <v>19</v>
      </c>
      <c r="C29" s="308" t="s">
        <v>502</v>
      </c>
      <c r="D29" s="118" t="s">
        <v>1025</v>
      </c>
      <c r="E29" s="229">
        <v>881.91957515000001</v>
      </c>
      <c r="F29" s="229"/>
      <c r="G29" s="229">
        <v>6279.3830340000004</v>
      </c>
      <c r="H29" s="229">
        <v>750.99353399999995</v>
      </c>
      <c r="I29" s="174"/>
    </row>
    <row r="30" spans="2:9" ht="45">
      <c r="B30" s="15">
        <v>20</v>
      </c>
      <c r="C30" s="308" t="s">
        <v>503</v>
      </c>
      <c r="D30" s="118" t="s">
        <v>1025</v>
      </c>
      <c r="E30" s="229">
        <v>414.01408199999997</v>
      </c>
      <c r="F30" s="229">
        <v>192.229071</v>
      </c>
      <c r="G30" s="229">
        <v>4995.5338570000004</v>
      </c>
      <c r="H30" s="229">
        <v>4549.3253549499996</v>
      </c>
      <c r="I30" s="174"/>
    </row>
    <row r="31" spans="2:9" ht="30">
      <c r="B31" s="15">
        <v>21</v>
      </c>
      <c r="C31" s="315" t="s">
        <v>504</v>
      </c>
      <c r="D31" s="118" t="s">
        <v>1025</v>
      </c>
      <c r="E31" s="229" t="s">
        <v>1025</v>
      </c>
      <c r="F31" s="229" t="s">
        <v>1025</v>
      </c>
      <c r="G31" s="229" t="s">
        <v>1025</v>
      </c>
      <c r="H31" s="229" t="s">
        <v>1025</v>
      </c>
      <c r="I31" s="174"/>
    </row>
    <row r="32" spans="2:9">
      <c r="B32" s="15">
        <v>22</v>
      </c>
      <c r="C32" s="308" t="s">
        <v>505</v>
      </c>
      <c r="D32" s="118" t="s">
        <v>1025</v>
      </c>
      <c r="E32" s="229">
        <v>3093.2462446035001</v>
      </c>
      <c r="F32" s="229">
        <v>164.46389300000001</v>
      </c>
      <c r="G32" s="229">
        <v>26990.759977306501</v>
      </c>
      <c r="H32" s="229">
        <v>22306.498792999999</v>
      </c>
      <c r="I32" s="174"/>
    </row>
    <row r="33" spans="2:9" ht="30">
      <c r="B33" s="15">
        <v>23</v>
      </c>
      <c r="C33" s="315" t="s">
        <v>504</v>
      </c>
      <c r="D33" s="118" t="s">
        <v>1025</v>
      </c>
      <c r="E33" s="229">
        <v>3093.2462446035001</v>
      </c>
      <c r="F33" s="229">
        <v>164.46389300000001</v>
      </c>
      <c r="G33" s="229">
        <v>26990.759977306501</v>
      </c>
      <c r="H33" s="229">
        <v>22306.498792999999</v>
      </c>
      <c r="I33" s="174"/>
    </row>
    <row r="34" spans="2:9" ht="45">
      <c r="B34" s="15">
        <v>24</v>
      </c>
      <c r="C34" s="308" t="s">
        <v>506</v>
      </c>
      <c r="D34" s="118" t="s">
        <v>1025</v>
      </c>
      <c r="E34" s="229">
        <v>100.484273</v>
      </c>
      <c r="F34" s="229">
        <v>0</v>
      </c>
      <c r="G34" s="229">
        <v>879.55895499999997</v>
      </c>
      <c r="H34" s="229">
        <v>928.73721</v>
      </c>
      <c r="I34" s="174"/>
    </row>
    <row r="35" spans="2:9">
      <c r="B35" s="505">
        <v>25</v>
      </c>
      <c r="C35" s="462" t="s">
        <v>507</v>
      </c>
      <c r="D35" s="118" t="s">
        <v>1025</v>
      </c>
      <c r="E35" s="509" t="s">
        <v>1025</v>
      </c>
      <c r="F35" s="509" t="s">
        <v>1025</v>
      </c>
      <c r="G35" s="509" t="s">
        <v>1025</v>
      </c>
      <c r="H35" s="509" t="s">
        <v>1025</v>
      </c>
      <c r="I35" s="174"/>
    </row>
    <row r="36" spans="2:9">
      <c r="B36" s="505">
        <v>26</v>
      </c>
      <c r="C36" s="462" t="s">
        <v>508</v>
      </c>
      <c r="D36" s="460" t="s">
        <v>1025</v>
      </c>
      <c r="E36" s="510">
        <v>205.20312032000001</v>
      </c>
      <c r="F36" s="510">
        <v>0</v>
      </c>
      <c r="G36" s="510">
        <v>278.39816200000001</v>
      </c>
      <c r="H36" s="511">
        <v>409.94506116000002</v>
      </c>
      <c r="I36" s="174"/>
    </row>
    <row r="37" spans="2:9">
      <c r="B37" s="15">
        <v>27</v>
      </c>
      <c r="C37" s="308" t="s">
        <v>509</v>
      </c>
      <c r="D37" s="118" t="s">
        <v>1025</v>
      </c>
      <c r="E37" s="316" t="s">
        <v>1025</v>
      </c>
      <c r="F37" s="316" t="s">
        <v>1025</v>
      </c>
      <c r="G37" s="229" t="s">
        <v>1025</v>
      </c>
      <c r="H37" s="311" t="s">
        <v>1025</v>
      </c>
      <c r="I37" s="174"/>
    </row>
    <row r="38" spans="2:9" ht="30">
      <c r="B38" s="15">
        <v>28</v>
      </c>
      <c r="C38" s="308" t="s">
        <v>510</v>
      </c>
      <c r="D38" s="118" t="s">
        <v>1025</v>
      </c>
      <c r="E38" s="229" t="s">
        <v>1025</v>
      </c>
      <c r="F38" s="229" t="s">
        <v>1025</v>
      </c>
      <c r="G38" s="229" t="s">
        <v>1025</v>
      </c>
      <c r="H38" s="229" t="s">
        <v>1025</v>
      </c>
      <c r="I38" s="174"/>
    </row>
    <row r="39" spans="2:9">
      <c r="B39" s="15">
        <v>29</v>
      </c>
      <c r="C39" s="308" t="s">
        <v>516</v>
      </c>
      <c r="D39" s="317" t="s">
        <v>1025</v>
      </c>
      <c r="E39" s="229">
        <v>26.230729</v>
      </c>
      <c r="F39" s="118" t="s">
        <v>1025</v>
      </c>
      <c r="G39" s="118" t="s">
        <v>1025</v>
      </c>
      <c r="H39" s="229">
        <v>26.230729</v>
      </c>
      <c r="I39" s="174"/>
    </row>
    <row r="40" spans="2:9" ht="30">
      <c r="B40" s="15">
        <v>30</v>
      </c>
      <c r="C40" s="308" t="s">
        <v>511</v>
      </c>
      <c r="D40" s="118" t="s">
        <v>1025</v>
      </c>
      <c r="E40" s="229" t="s">
        <v>1025</v>
      </c>
      <c r="F40" s="118" t="s">
        <v>1025</v>
      </c>
      <c r="G40" s="118" t="s">
        <v>1025</v>
      </c>
      <c r="H40" s="229" t="s">
        <v>1025</v>
      </c>
      <c r="I40" s="174"/>
    </row>
    <row r="41" spans="2:9">
      <c r="B41" s="15">
        <v>31</v>
      </c>
      <c r="C41" s="308" t="s">
        <v>512</v>
      </c>
      <c r="D41" s="118" t="s">
        <v>1025</v>
      </c>
      <c r="E41" s="318">
        <v>178.97239132000001</v>
      </c>
      <c r="F41" s="318">
        <v>0</v>
      </c>
      <c r="G41" s="229">
        <v>278.39816200000001</v>
      </c>
      <c r="H41" s="229">
        <v>383.71433216000003</v>
      </c>
      <c r="I41" s="174"/>
    </row>
    <row r="42" spans="2:9">
      <c r="B42" s="505">
        <v>32</v>
      </c>
      <c r="C42" s="462" t="s">
        <v>513</v>
      </c>
      <c r="D42" s="118" t="s">
        <v>1025</v>
      </c>
      <c r="E42" s="469">
        <v>260.21750800000001</v>
      </c>
      <c r="F42" s="469" t="s">
        <v>1025</v>
      </c>
      <c r="G42" s="469">
        <v>3976.2191908299801</v>
      </c>
      <c r="H42" s="511">
        <v>211.92760100000001</v>
      </c>
      <c r="I42" s="174"/>
    </row>
    <row r="43" spans="2:9">
      <c r="B43" s="21">
        <v>33</v>
      </c>
      <c r="C43" s="92" t="s">
        <v>514</v>
      </c>
      <c r="D43" s="319" t="s">
        <v>1025</v>
      </c>
      <c r="E43" s="313" t="s">
        <v>1025</v>
      </c>
      <c r="F43" s="313" t="s">
        <v>1025</v>
      </c>
      <c r="G43" s="313" t="s">
        <v>1025</v>
      </c>
      <c r="H43" s="42">
        <v>29157.42755411</v>
      </c>
      <c r="I43" s="174"/>
    </row>
    <row r="44" spans="2:9">
      <c r="B44" s="21">
        <v>34</v>
      </c>
      <c r="C44" s="92" t="s">
        <v>515</v>
      </c>
      <c r="D44" s="319" t="s">
        <v>1025</v>
      </c>
      <c r="E44" s="319" t="s">
        <v>1025</v>
      </c>
      <c r="F44" s="319" t="s">
        <v>1025</v>
      </c>
      <c r="G44" s="319" t="s">
        <v>1025</v>
      </c>
      <c r="H44" s="367">
        <v>1.3338807287468593</v>
      </c>
    </row>
    <row r="48" spans="2:9">
      <c r="B48" s="76"/>
      <c r="C48" s="76"/>
      <c r="D48" s="278">
        <f>EOMONTH(D4,-12)</f>
        <v>45291</v>
      </c>
      <c r="E48" s="76"/>
      <c r="F48" s="76"/>
      <c r="G48" s="76"/>
      <c r="H48" s="76"/>
    </row>
    <row r="49" spans="2:8">
      <c r="B49" s="704"/>
      <c r="C49" s="705"/>
      <c r="D49" s="9" t="s">
        <v>2</v>
      </c>
      <c r="E49" s="9" t="s">
        <v>3</v>
      </c>
      <c r="F49" s="9" t="s">
        <v>4</v>
      </c>
      <c r="G49" s="9" t="s">
        <v>36</v>
      </c>
      <c r="H49" s="15" t="s">
        <v>37</v>
      </c>
    </row>
    <row r="50" spans="2:8">
      <c r="B50" s="704"/>
      <c r="C50" s="705"/>
      <c r="D50" s="620" t="s">
        <v>477</v>
      </c>
      <c r="E50" s="620"/>
      <c r="F50" s="620"/>
      <c r="G50" s="620"/>
      <c r="H50" s="620" t="s">
        <v>478</v>
      </c>
    </row>
    <row r="51" spans="2:8">
      <c r="B51" s="706"/>
      <c r="C51" s="707"/>
      <c r="D51" s="9" t="s">
        <v>479</v>
      </c>
      <c r="E51" s="9" t="s">
        <v>480</v>
      </c>
      <c r="F51" s="9" t="s">
        <v>481</v>
      </c>
      <c r="G51" s="9" t="s">
        <v>482</v>
      </c>
      <c r="H51" s="620"/>
    </row>
    <row r="52" spans="2:8">
      <c r="B52" s="305" t="s">
        <v>483</v>
      </c>
      <c r="C52" s="305"/>
      <c r="D52" s="305"/>
      <c r="E52" s="306"/>
      <c r="F52" s="305"/>
      <c r="G52" s="305"/>
      <c r="H52" s="305"/>
    </row>
    <row r="53" spans="2:8">
      <c r="B53" s="507">
        <v>1</v>
      </c>
      <c r="C53" s="462" t="s">
        <v>484</v>
      </c>
      <c r="D53" s="508">
        <v>3986.58239615</v>
      </c>
      <c r="E53" s="469" t="s">
        <v>1025</v>
      </c>
      <c r="F53" s="469">
        <v>150</v>
      </c>
      <c r="G53" s="506">
        <v>400</v>
      </c>
      <c r="H53" s="506">
        <v>4386.58239615</v>
      </c>
    </row>
    <row r="54" spans="2:8">
      <c r="B54" s="15">
        <v>2</v>
      </c>
      <c r="C54" s="308" t="s">
        <v>485</v>
      </c>
      <c r="D54" s="41">
        <v>3986.58239615</v>
      </c>
      <c r="E54" s="41" t="s">
        <v>1025</v>
      </c>
      <c r="F54" s="41">
        <v>150</v>
      </c>
      <c r="G54" s="229">
        <v>400</v>
      </c>
      <c r="H54" s="229">
        <v>4386.58239615</v>
      </c>
    </row>
    <row r="55" spans="2:8">
      <c r="B55" s="15">
        <v>3</v>
      </c>
      <c r="C55" s="308" t="s">
        <v>486</v>
      </c>
      <c r="D55" s="309" t="s">
        <v>1025</v>
      </c>
      <c r="E55" s="41" t="s">
        <v>1025</v>
      </c>
      <c r="F55" s="41" t="s">
        <v>1025</v>
      </c>
      <c r="G55" s="229" t="s">
        <v>1025</v>
      </c>
      <c r="H55" s="229" t="s">
        <v>1025</v>
      </c>
    </row>
    <row r="56" spans="2:8">
      <c r="B56" s="505">
        <v>4</v>
      </c>
      <c r="C56" s="462" t="s">
        <v>487</v>
      </c>
      <c r="D56" s="309" t="s">
        <v>1025</v>
      </c>
      <c r="E56" s="469">
        <v>11887.68484</v>
      </c>
      <c r="F56" s="469" t="s">
        <v>1025</v>
      </c>
      <c r="G56" s="469">
        <v>139.25614100000001</v>
      </c>
      <c r="H56" s="469">
        <v>11263.8269124</v>
      </c>
    </row>
    <row r="57" spans="2:8">
      <c r="B57" s="15">
        <v>5</v>
      </c>
      <c r="C57" s="308" t="s">
        <v>446</v>
      </c>
      <c r="D57" s="309" t="s">
        <v>1025</v>
      </c>
      <c r="E57" s="229">
        <v>8513.0883080000003</v>
      </c>
      <c r="F57" s="229" t="s">
        <v>1025</v>
      </c>
      <c r="G57" s="229">
        <v>138.22757899999999</v>
      </c>
      <c r="H57" s="229">
        <v>8225.6614715999985</v>
      </c>
    </row>
    <row r="58" spans="2:8">
      <c r="B58" s="15">
        <v>6</v>
      </c>
      <c r="C58" s="308" t="s">
        <v>447</v>
      </c>
      <c r="D58" s="309" t="s">
        <v>1025</v>
      </c>
      <c r="E58" s="229">
        <v>3374.596532</v>
      </c>
      <c r="F58" s="229" t="s">
        <v>1025</v>
      </c>
      <c r="G58" s="229">
        <v>1.028562</v>
      </c>
      <c r="H58" s="229">
        <v>3038.1654408000004</v>
      </c>
    </row>
    <row r="59" spans="2:8">
      <c r="B59" s="310">
        <v>7</v>
      </c>
      <c r="C59" s="307" t="s">
        <v>488</v>
      </c>
      <c r="D59" s="309" t="s">
        <v>1025</v>
      </c>
      <c r="E59" s="469">
        <v>7544.5774874400004</v>
      </c>
      <c r="F59" s="469">
        <v>502.515333</v>
      </c>
      <c r="G59" s="469">
        <v>19728.53889566</v>
      </c>
      <c r="H59" s="469">
        <v>22001.111535659998</v>
      </c>
    </row>
    <row r="60" spans="2:8">
      <c r="B60" s="15">
        <v>8</v>
      </c>
      <c r="C60" s="308" t="s">
        <v>489</v>
      </c>
      <c r="D60" s="309" t="s">
        <v>1025</v>
      </c>
      <c r="E60" s="311" t="s">
        <v>1025</v>
      </c>
      <c r="F60" s="229" t="s">
        <v>1025</v>
      </c>
      <c r="G60" s="229" t="s">
        <v>1025</v>
      </c>
      <c r="H60" s="229" t="s">
        <v>1025</v>
      </c>
    </row>
    <row r="61" spans="2:8">
      <c r="B61" s="15">
        <v>9</v>
      </c>
      <c r="C61" s="308" t="s">
        <v>490</v>
      </c>
      <c r="D61" s="309" t="s">
        <v>1025</v>
      </c>
      <c r="E61" s="229">
        <v>7544.5774874400004</v>
      </c>
      <c r="F61" s="229">
        <v>502.515333</v>
      </c>
      <c r="G61" s="229">
        <v>19728.53889566</v>
      </c>
      <c r="H61" s="229">
        <v>22001.111535659998</v>
      </c>
    </row>
    <row r="62" spans="2:8">
      <c r="B62" s="505">
        <v>10</v>
      </c>
      <c r="C62" s="462" t="s">
        <v>491</v>
      </c>
      <c r="D62" s="309" t="s">
        <v>1025</v>
      </c>
      <c r="E62" s="509" t="s">
        <v>1025</v>
      </c>
      <c r="F62" s="509" t="s">
        <v>1025</v>
      </c>
      <c r="G62" s="509" t="s">
        <v>1025</v>
      </c>
      <c r="H62" s="509" t="s">
        <v>1025</v>
      </c>
    </row>
    <row r="63" spans="2:8">
      <c r="B63" s="505">
        <v>11</v>
      </c>
      <c r="C63" s="462" t="s">
        <v>492</v>
      </c>
      <c r="D63" s="469">
        <v>147.37046100000001</v>
      </c>
      <c r="E63" s="469">
        <v>112.73017299999999</v>
      </c>
      <c r="F63" s="509" t="s">
        <v>1025</v>
      </c>
      <c r="G63" s="509" t="s">
        <v>1025</v>
      </c>
      <c r="H63" s="509" t="s">
        <v>1025</v>
      </c>
    </row>
    <row r="64" spans="2:8">
      <c r="B64" s="15">
        <v>12</v>
      </c>
      <c r="C64" s="308" t="s">
        <v>493</v>
      </c>
      <c r="D64" s="229">
        <v>147.37046100000001</v>
      </c>
      <c r="E64" s="309" t="s">
        <v>1025</v>
      </c>
      <c r="F64" s="309" t="s">
        <v>1025</v>
      </c>
      <c r="G64" s="309" t="s">
        <v>1025</v>
      </c>
      <c r="H64" s="312" t="s">
        <v>1025</v>
      </c>
    </row>
    <row r="65" spans="2:8" ht="30">
      <c r="B65" s="15">
        <v>13</v>
      </c>
      <c r="C65" s="308" t="s">
        <v>494</v>
      </c>
      <c r="D65" s="309" t="s">
        <v>1025</v>
      </c>
      <c r="E65" s="229">
        <v>112.73017299999999</v>
      </c>
      <c r="F65" s="229" t="s">
        <v>1025</v>
      </c>
      <c r="G65" s="229" t="s">
        <v>1025</v>
      </c>
      <c r="H65" s="229" t="s">
        <v>1025</v>
      </c>
    </row>
    <row r="66" spans="2:8">
      <c r="B66" s="21">
        <v>14</v>
      </c>
      <c r="C66" s="92" t="s">
        <v>495</v>
      </c>
      <c r="D66" s="313" t="s">
        <v>1025</v>
      </c>
      <c r="E66" s="313" t="s">
        <v>1025</v>
      </c>
      <c r="F66" s="313" t="s">
        <v>1025</v>
      </c>
      <c r="G66" s="313" t="s">
        <v>1025</v>
      </c>
      <c r="H66" s="42">
        <v>37651.520844209997</v>
      </c>
    </row>
    <row r="67" spans="2:8">
      <c r="B67" s="708" t="s">
        <v>496</v>
      </c>
      <c r="C67" s="708"/>
      <c r="D67" s="708"/>
      <c r="E67" s="708"/>
      <c r="F67" s="708"/>
      <c r="G67" s="708"/>
      <c r="H67" s="708"/>
    </row>
    <row r="68" spans="2:8">
      <c r="B68" s="505">
        <v>15</v>
      </c>
      <c r="C68" s="462" t="s">
        <v>443</v>
      </c>
      <c r="D68" s="118" t="s">
        <v>1025</v>
      </c>
      <c r="E68" s="314" t="s">
        <v>1025</v>
      </c>
      <c r="F68" s="314" t="s">
        <v>1025</v>
      </c>
      <c r="G68" s="314" t="s">
        <v>1025</v>
      </c>
      <c r="H68" s="469">
        <v>367.69443073000002</v>
      </c>
    </row>
    <row r="69" spans="2:8" ht="30">
      <c r="B69" s="505" t="s">
        <v>497</v>
      </c>
      <c r="C69" s="462" t="s">
        <v>498</v>
      </c>
      <c r="D69" s="118" t="s">
        <v>1025</v>
      </c>
      <c r="E69" s="469" t="s">
        <v>1025</v>
      </c>
      <c r="F69" s="469" t="s">
        <v>1025</v>
      </c>
      <c r="G69" s="469">
        <v>15261.478761543001</v>
      </c>
      <c r="H69" s="469">
        <v>12972.256947311551</v>
      </c>
    </row>
    <row r="70" spans="2:8" ht="30">
      <c r="B70" s="505">
        <v>16</v>
      </c>
      <c r="C70" s="462" t="s">
        <v>499</v>
      </c>
      <c r="D70" s="118" t="s">
        <v>1025</v>
      </c>
      <c r="E70" s="469" t="s">
        <v>1025</v>
      </c>
      <c r="F70" s="469" t="s">
        <v>1025</v>
      </c>
      <c r="G70" s="469" t="s">
        <v>1025</v>
      </c>
      <c r="H70" s="469" t="s">
        <v>1025</v>
      </c>
    </row>
    <row r="71" spans="2:8">
      <c r="B71" s="505">
        <v>17</v>
      </c>
      <c r="C71" s="462" t="s">
        <v>500</v>
      </c>
      <c r="D71" s="118" t="s">
        <v>1025</v>
      </c>
      <c r="E71" s="469">
        <v>3772.2576025270023</v>
      </c>
      <c r="F71" s="469">
        <v>295.97221514169786</v>
      </c>
      <c r="G71" s="469">
        <v>19425.88732818831</v>
      </c>
      <c r="H71" s="469">
        <v>15605.142642642906</v>
      </c>
    </row>
    <row r="72" spans="2:8" ht="30">
      <c r="B72" s="15">
        <v>18</v>
      </c>
      <c r="C72" s="90" t="s">
        <v>501</v>
      </c>
      <c r="D72" s="118" t="s">
        <v>1025</v>
      </c>
      <c r="E72" s="229" t="s">
        <v>1025</v>
      </c>
      <c r="F72" s="229" t="s">
        <v>1025</v>
      </c>
      <c r="G72" s="229" t="s">
        <v>1025</v>
      </c>
      <c r="H72" s="229" t="s">
        <v>1025</v>
      </c>
    </row>
    <row r="73" spans="2:8" ht="45">
      <c r="B73" s="15">
        <v>19</v>
      </c>
      <c r="C73" s="308" t="s">
        <v>502</v>
      </c>
      <c r="D73" s="118" t="s">
        <v>1025</v>
      </c>
      <c r="E73" s="229">
        <v>642.71131029999992</v>
      </c>
      <c r="F73" s="229">
        <v>1.2685470000000001</v>
      </c>
      <c r="G73" s="229">
        <v>144.91975167000055</v>
      </c>
      <c r="H73" s="229">
        <v>209.82437940000057</v>
      </c>
    </row>
    <row r="74" spans="2:8" ht="45">
      <c r="B74" s="15">
        <v>20</v>
      </c>
      <c r="C74" s="308" t="s">
        <v>503</v>
      </c>
      <c r="D74" s="118" t="s">
        <v>1025</v>
      </c>
      <c r="E74" s="229">
        <v>158.45875100000001</v>
      </c>
      <c r="F74" s="229">
        <v>180.33788514169788</v>
      </c>
      <c r="G74" s="229">
        <v>4375.3658298583032</v>
      </c>
      <c r="H74" s="229">
        <v>3888.4592734504049</v>
      </c>
    </row>
    <row r="75" spans="2:8" ht="30">
      <c r="B75" s="15">
        <v>21</v>
      </c>
      <c r="C75" s="315" t="s">
        <v>504</v>
      </c>
      <c r="D75" s="118" t="s">
        <v>1025</v>
      </c>
      <c r="E75" s="229" t="s">
        <v>1025</v>
      </c>
      <c r="F75" s="229" t="s">
        <v>1025</v>
      </c>
      <c r="G75" s="229" t="s">
        <v>1025</v>
      </c>
      <c r="H75" s="229" t="s">
        <v>1025</v>
      </c>
    </row>
    <row r="76" spans="2:8">
      <c r="B76" s="15">
        <v>22</v>
      </c>
      <c r="C76" s="308" t="s">
        <v>505</v>
      </c>
      <c r="D76" s="118" t="s">
        <v>1025</v>
      </c>
      <c r="E76" s="229">
        <v>2971.087541227002</v>
      </c>
      <c r="F76" s="229">
        <v>114.36578299999999</v>
      </c>
      <c r="G76" s="229">
        <v>14043.57692566</v>
      </c>
      <c r="H76" s="229">
        <v>10671.051663792501</v>
      </c>
    </row>
    <row r="77" spans="2:8" ht="30">
      <c r="B77" s="15">
        <v>23</v>
      </c>
      <c r="C77" s="315" t="s">
        <v>504</v>
      </c>
      <c r="D77" s="118" t="s">
        <v>1025</v>
      </c>
      <c r="E77" s="229">
        <v>2971.087541227002</v>
      </c>
      <c r="F77" s="229">
        <v>114.36578299999999</v>
      </c>
      <c r="G77" s="229">
        <v>14043.57692566</v>
      </c>
      <c r="H77" s="229">
        <v>10671.051663792501</v>
      </c>
    </row>
    <row r="78" spans="2:8" ht="45">
      <c r="B78" s="15">
        <v>24</v>
      </c>
      <c r="C78" s="308" t="s">
        <v>506</v>
      </c>
      <c r="D78" s="118" t="s">
        <v>1025</v>
      </c>
      <c r="E78" s="229" t="s">
        <v>1025</v>
      </c>
      <c r="F78" s="229" t="s">
        <v>1025</v>
      </c>
      <c r="G78" s="229">
        <v>862.02482099999997</v>
      </c>
      <c r="H78" s="229">
        <v>835.80732599999999</v>
      </c>
    </row>
    <row r="79" spans="2:8">
      <c r="B79" s="505">
        <v>25</v>
      </c>
      <c r="C79" s="462" t="s">
        <v>507</v>
      </c>
      <c r="D79" s="118" t="s">
        <v>1025</v>
      </c>
      <c r="E79" s="509" t="s">
        <v>1025</v>
      </c>
      <c r="F79" s="509" t="s">
        <v>1025</v>
      </c>
      <c r="G79" s="509" t="s">
        <v>1025</v>
      </c>
      <c r="H79" s="509" t="s">
        <v>1025</v>
      </c>
    </row>
    <row r="80" spans="2:8">
      <c r="B80" s="505">
        <v>26</v>
      </c>
      <c r="C80" s="462" t="s">
        <v>508</v>
      </c>
      <c r="D80" s="460" t="s">
        <v>1025</v>
      </c>
      <c r="E80" s="510" t="s">
        <v>1025</v>
      </c>
      <c r="F80" s="510" t="s">
        <v>1025</v>
      </c>
      <c r="G80" s="510" t="s">
        <v>1025</v>
      </c>
      <c r="H80" s="511">
        <v>319.42347458500006</v>
      </c>
    </row>
    <row r="81" spans="2:8">
      <c r="B81" s="15">
        <v>27</v>
      </c>
      <c r="C81" s="308" t="s">
        <v>509</v>
      </c>
      <c r="D81" s="118" t="s">
        <v>1025</v>
      </c>
      <c r="E81" s="316" t="s">
        <v>1025</v>
      </c>
      <c r="F81" s="316" t="s">
        <v>1025</v>
      </c>
      <c r="G81" s="229" t="s">
        <v>1025</v>
      </c>
      <c r="H81" s="311" t="s">
        <v>1025</v>
      </c>
    </row>
    <row r="82" spans="2:8" ht="30">
      <c r="B82" s="15">
        <v>28</v>
      </c>
      <c r="C82" s="308" t="s">
        <v>510</v>
      </c>
      <c r="D82" s="118" t="s">
        <v>1025</v>
      </c>
      <c r="E82" s="229" t="s">
        <v>1025</v>
      </c>
      <c r="F82" s="229" t="s">
        <v>1025</v>
      </c>
      <c r="G82" s="229" t="s">
        <v>1025</v>
      </c>
      <c r="H82" s="229" t="s">
        <v>1025</v>
      </c>
    </row>
    <row r="83" spans="2:8">
      <c r="B83" s="15">
        <v>29</v>
      </c>
      <c r="C83" s="308" t="s">
        <v>516</v>
      </c>
      <c r="D83" s="317" t="s">
        <v>1025</v>
      </c>
      <c r="E83" s="229">
        <v>67.619952999999995</v>
      </c>
      <c r="F83" s="317" t="s">
        <v>1025</v>
      </c>
      <c r="G83" s="317" t="s">
        <v>1025</v>
      </c>
      <c r="H83" s="229">
        <v>67.619952999999995</v>
      </c>
    </row>
    <row r="84" spans="2:8" ht="30">
      <c r="B84" s="15">
        <v>30</v>
      </c>
      <c r="C84" s="308" t="s">
        <v>511</v>
      </c>
      <c r="D84" s="118" t="s">
        <v>1025</v>
      </c>
      <c r="E84" s="229" t="s">
        <v>1025</v>
      </c>
      <c r="F84" s="317" t="s">
        <v>1025</v>
      </c>
      <c r="G84" s="317" t="s">
        <v>1025</v>
      </c>
      <c r="H84" s="229" t="s">
        <v>1025</v>
      </c>
    </row>
    <row r="85" spans="2:8">
      <c r="B85" s="15">
        <v>31</v>
      </c>
      <c r="C85" s="308" t="s">
        <v>512</v>
      </c>
      <c r="D85" s="118" t="s">
        <v>1025</v>
      </c>
      <c r="E85" s="318">
        <v>68.045085170000021</v>
      </c>
      <c r="F85" s="318" t="s">
        <v>1025</v>
      </c>
      <c r="G85" s="229">
        <v>208.491984</v>
      </c>
      <c r="H85" s="229">
        <v>251.803521585</v>
      </c>
    </row>
    <row r="86" spans="2:8">
      <c r="B86" s="505">
        <v>32</v>
      </c>
      <c r="C86" s="462" t="s">
        <v>513</v>
      </c>
      <c r="D86" s="118" t="s">
        <v>1025</v>
      </c>
      <c r="E86" s="318">
        <v>1518.2180734600001</v>
      </c>
      <c r="F86" s="318" t="s">
        <v>1025</v>
      </c>
      <c r="G86" s="229">
        <v>3083.8762432000067</v>
      </c>
      <c r="H86" s="229">
        <v>230.60567078300036</v>
      </c>
    </row>
    <row r="87" spans="2:8">
      <c r="B87" s="21">
        <v>33</v>
      </c>
      <c r="C87" s="92" t="s">
        <v>514</v>
      </c>
      <c r="D87" s="319" t="s">
        <v>1025</v>
      </c>
      <c r="E87" s="313" t="s">
        <v>1025</v>
      </c>
      <c r="F87" s="313" t="s">
        <v>1025</v>
      </c>
      <c r="G87" s="313" t="s">
        <v>1025</v>
      </c>
      <c r="H87" s="42">
        <v>29495.123166052457</v>
      </c>
    </row>
    <row r="88" spans="2:8">
      <c r="B88" s="21">
        <v>34</v>
      </c>
      <c r="C88" s="92" t="s">
        <v>515</v>
      </c>
      <c r="D88" s="319" t="s">
        <v>1025</v>
      </c>
      <c r="E88" s="319" t="s">
        <v>1025</v>
      </c>
      <c r="F88" s="319" t="s">
        <v>1025</v>
      </c>
      <c r="G88" s="319" t="s">
        <v>1025</v>
      </c>
      <c r="H88" s="367">
        <v>1.2765337724558203</v>
      </c>
    </row>
  </sheetData>
  <mergeCells count="12">
    <mergeCell ref="B23:H23"/>
    <mergeCell ref="B2:H2"/>
    <mergeCell ref="G3:H3"/>
    <mergeCell ref="B5:C5"/>
    <mergeCell ref="B6:C7"/>
    <mergeCell ref="D6:G6"/>
    <mergeCell ref="H6:H7"/>
    <mergeCell ref="B49:C49"/>
    <mergeCell ref="B50:C51"/>
    <mergeCell ref="D50:G50"/>
    <mergeCell ref="H50:H51"/>
    <mergeCell ref="B67:H6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4" fitToHeight="0" orientation="portrait" r:id="rId1"/>
  <rowBreaks count="1" manualBreakCount="1">
    <brk id="4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D74E-E525-47DC-B657-F3313978F516}">
  <dimension ref="B2:N19"/>
  <sheetViews>
    <sheetView showGridLines="0" zoomScaleNormal="100" zoomScalePageLayoutView="90" workbookViewId="0">
      <selection activeCell="D4" sqref="D4"/>
    </sheetView>
  </sheetViews>
  <sheetFormatPr baseColWidth="10" defaultColWidth="11.42578125" defaultRowHeight="15"/>
  <cols>
    <col min="1" max="1" width="2.5703125" customWidth="1"/>
    <col min="2" max="2" width="4" customWidth="1"/>
    <col min="3" max="3" width="19.28515625" customWidth="1"/>
    <col min="4" max="4" width="17.42578125" customWidth="1"/>
    <col min="5" max="5" width="17.140625" customWidth="1"/>
    <col min="6" max="6" width="16.7109375" customWidth="1"/>
    <col min="7" max="7" width="15.85546875" customWidth="1"/>
    <col min="8" max="8" width="16.7109375" customWidth="1"/>
    <col min="9" max="9" width="17.42578125" customWidth="1"/>
    <col min="10" max="10" width="17.140625" customWidth="1"/>
    <col min="11" max="11" width="27.42578125" customWidth="1"/>
    <col min="12" max="12" width="16.140625" customWidth="1"/>
    <col min="13" max="13" width="19.28515625" customWidth="1"/>
  </cols>
  <sheetData>
    <row r="2" spans="2:14" ht="18.75">
      <c r="C2" s="607" t="s">
        <v>1280</v>
      </c>
      <c r="D2" s="607"/>
      <c r="E2" s="607"/>
      <c r="F2" s="607"/>
      <c r="G2" s="607"/>
      <c r="H2" s="607"/>
      <c r="I2" s="607"/>
    </row>
    <row r="3" spans="2:14">
      <c r="C3" s="566" t="s">
        <v>1281</v>
      </c>
      <c r="M3" s="563" t="s">
        <v>1195</v>
      </c>
      <c r="N3" s="541"/>
    </row>
    <row r="4" spans="2:14">
      <c r="B4" s="567"/>
    </row>
    <row r="5" spans="2:14">
      <c r="B5" s="568"/>
      <c r="C5" s="569"/>
      <c r="D5" s="570" t="s">
        <v>2</v>
      </c>
      <c r="E5" s="570" t="s">
        <v>3</v>
      </c>
      <c r="F5" s="570" t="s">
        <v>4</v>
      </c>
      <c r="G5" s="570" t="s">
        <v>36</v>
      </c>
      <c r="H5" s="570" t="s">
        <v>37</v>
      </c>
      <c r="I5" s="570" t="s">
        <v>1282</v>
      </c>
      <c r="J5" s="570" t="s">
        <v>1283</v>
      </c>
      <c r="K5" s="571" t="s">
        <v>82</v>
      </c>
      <c r="L5" s="570" t="s">
        <v>83</v>
      </c>
      <c r="M5" s="570" t="s">
        <v>111</v>
      </c>
      <c r="N5" s="565"/>
    </row>
    <row r="6" spans="2:14" ht="28.5" customHeight="1">
      <c r="B6" s="568"/>
      <c r="C6" s="569"/>
      <c r="D6" s="709" t="s">
        <v>1284</v>
      </c>
      <c r="E6" s="710"/>
      <c r="F6" s="710"/>
      <c r="G6" s="710"/>
      <c r="H6" s="711"/>
      <c r="I6" s="709" t="s">
        <v>1285</v>
      </c>
      <c r="J6" s="711"/>
      <c r="K6" s="712" t="s">
        <v>1286</v>
      </c>
      <c r="L6" s="572"/>
      <c r="M6" s="573"/>
      <c r="N6" s="565"/>
    </row>
    <row r="7" spans="2:14" ht="33.75">
      <c r="B7" s="568"/>
      <c r="C7" s="574" t="s">
        <v>1287</v>
      </c>
      <c r="D7" s="570" t="s">
        <v>136</v>
      </c>
      <c r="E7" s="570" t="s">
        <v>1288</v>
      </c>
      <c r="F7" s="570" t="s">
        <v>1289</v>
      </c>
      <c r="G7" s="570" t="s">
        <v>1290</v>
      </c>
      <c r="H7" s="570" t="s">
        <v>1291</v>
      </c>
      <c r="I7" s="570" t="s">
        <v>1292</v>
      </c>
      <c r="J7" s="570" t="s">
        <v>1293</v>
      </c>
      <c r="K7" s="713"/>
      <c r="L7" s="575" t="s">
        <v>1361</v>
      </c>
      <c r="M7" s="575" t="s">
        <v>1362</v>
      </c>
      <c r="N7" s="565"/>
    </row>
    <row r="8" spans="2:14" ht="26.25" customHeight="1">
      <c r="B8" s="570">
        <v>1</v>
      </c>
      <c r="C8" s="574" t="s">
        <v>1294</v>
      </c>
      <c r="D8" s="570" t="s">
        <v>1295</v>
      </c>
      <c r="E8" s="570" t="s">
        <v>1296</v>
      </c>
      <c r="F8" s="570" t="s">
        <v>1297</v>
      </c>
      <c r="G8" s="570" t="s">
        <v>1298</v>
      </c>
      <c r="H8" s="570" t="s">
        <v>1299</v>
      </c>
      <c r="I8" s="570" t="s">
        <v>1300</v>
      </c>
      <c r="J8" s="570" t="s">
        <v>1301</v>
      </c>
      <c r="K8" s="571" t="s">
        <v>1302</v>
      </c>
      <c r="L8" s="570">
        <v>0</v>
      </c>
      <c r="M8" s="570" t="s">
        <v>1303</v>
      </c>
      <c r="N8" s="565"/>
    </row>
    <row r="9" spans="2:14" ht="26.25" customHeight="1">
      <c r="B9" s="576">
        <v>2</v>
      </c>
      <c r="C9" s="577" t="s">
        <v>1304</v>
      </c>
      <c r="D9" s="576"/>
      <c r="E9" s="576"/>
      <c r="F9" s="576"/>
      <c r="G9" s="576"/>
      <c r="H9" s="576"/>
      <c r="I9" s="576"/>
      <c r="J9" s="576"/>
      <c r="K9" s="578"/>
      <c r="L9" s="576"/>
      <c r="M9" s="576"/>
      <c r="N9" s="565"/>
    </row>
    <row r="10" spans="2:14" ht="22.5">
      <c r="B10" s="570">
        <v>3</v>
      </c>
      <c r="C10" s="574" t="s">
        <v>1305</v>
      </c>
      <c r="D10" s="570" t="s">
        <v>1306</v>
      </c>
      <c r="E10" s="570" t="s">
        <v>1307</v>
      </c>
      <c r="F10" s="570" t="s">
        <v>1308</v>
      </c>
      <c r="G10" s="570" t="s">
        <v>1309</v>
      </c>
      <c r="H10" s="570" t="s">
        <v>1310</v>
      </c>
      <c r="I10" s="570" t="s">
        <v>1311</v>
      </c>
      <c r="J10" s="570" t="s">
        <v>1312</v>
      </c>
      <c r="K10" s="571" t="s">
        <v>1313</v>
      </c>
      <c r="L10" s="570">
        <v>0</v>
      </c>
      <c r="M10" s="570" t="s">
        <v>1314</v>
      </c>
      <c r="N10" s="565"/>
    </row>
    <row r="11" spans="2:14" ht="22.5">
      <c r="B11" s="570">
        <v>4</v>
      </c>
      <c r="C11" s="574" t="s">
        <v>1315</v>
      </c>
      <c r="D11" s="570" t="s">
        <v>1316</v>
      </c>
      <c r="E11" s="570" t="s">
        <v>1317</v>
      </c>
      <c r="F11" s="570" t="s">
        <v>1318</v>
      </c>
      <c r="G11" s="570" t="s">
        <v>1319</v>
      </c>
      <c r="H11" s="570" t="s">
        <v>1320</v>
      </c>
      <c r="I11" s="579" t="s">
        <v>1321</v>
      </c>
      <c r="J11" s="579" t="s">
        <v>1321</v>
      </c>
      <c r="K11" s="571" t="s">
        <v>1322</v>
      </c>
      <c r="L11" s="570">
        <v>0</v>
      </c>
      <c r="M11" s="570" t="s">
        <v>1323</v>
      </c>
      <c r="N11" s="565"/>
    </row>
    <row r="12" spans="2:14" ht="22.5">
      <c r="B12" s="570">
        <v>5</v>
      </c>
      <c r="C12" s="574" t="s">
        <v>1324</v>
      </c>
      <c r="D12" s="570" t="s">
        <v>1325</v>
      </c>
      <c r="E12" s="570" t="s">
        <v>1326</v>
      </c>
      <c r="F12" s="570" t="s">
        <v>1327</v>
      </c>
      <c r="G12" s="570" t="s">
        <v>1328</v>
      </c>
      <c r="H12" s="570" t="s">
        <v>1329</v>
      </c>
      <c r="I12" s="579" t="s">
        <v>1321</v>
      </c>
      <c r="J12" s="579" t="s">
        <v>1321</v>
      </c>
      <c r="K12" s="571" t="s">
        <v>1330</v>
      </c>
      <c r="L12" s="570">
        <v>0</v>
      </c>
      <c r="M12" s="570" t="s">
        <v>1331</v>
      </c>
      <c r="N12" s="565"/>
    </row>
    <row r="13" spans="2:14" ht="22.5">
      <c r="B13" s="570">
        <v>6</v>
      </c>
      <c r="C13" s="574" t="s">
        <v>1332</v>
      </c>
      <c r="D13" s="570" t="s">
        <v>1333</v>
      </c>
      <c r="E13" s="570" t="s">
        <v>1334</v>
      </c>
      <c r="F13" s="570" t="s">
        <v>1335</v>
      </c>
      <c r="G13" s="570" t="s">
        <v>1336</v>
      </c>
      <c r="H13" s="570" t="s">
        <v>1337</v>
      </c>
      <c r="I13" s="570" t="s">
        <v>1338</v>
      </c>
      <c r="J13" s="570" t="s">
        <v>1339</v>
      </c>
      <c r="K13" s="571" t="s">
        <v>1340</v>
      </c>
      <c r="L13" s="570">
        <v>0</v>
      </c>
      <c r="M13" s="570" t="s">
        <v>1341</v>
      </c>
      <c r="N13" s="565"/>
    </row>
    <row r="14" spans="2:14" ht="22.5">
      <c r="B14" s="570">
        <v>7</v>
      </c>
      <c r="C14" s="574" t="s">
        <v>1342</v>
      </c>
      <c r="D14" s="570" t="s">
        <v>1343</v>
      </c>
      <c r="E14" s="570" t="s">
        <v>1344</v>
      </c>
      <c r="F14" s="570" t="s">
        <v>1345</v>
      </c>
      <c r="G14" s="570" t="s">
        <v>1346</v>
      </c>
      <c r="H14" s="570" t="s">
        <v>1347</v>
      </c>
      <c r="I14" s="579" t="s">
        <v>1321</v>
      </c>
      <c r="J14" s="579" t="s">
        <v>1321</v>
      </c>
      <c r="K14" s="571" t="s">
        <v>1348</v>
      </c>
      <c r="L14" s="570">
        <v>0</v>
      </c>
      <c r="M14" s="570" t="s">
        <v>1349</v>
      </c>
      <c r="N14" s="565"/>
    </row>
    <row r="15" spans="2:14" ht="26.25" customHeight="1">
      <c r="B15" s="576">
        <v>8</v>
      </c>
      <c r="C15" s="577" t="s">
        <v>1304</v>
      </c>
      <c r="D15" s="576"/>
      <c r="E15" s="576"/>
      <c r="F15" s="576"/>
      <c r="G15" s="576"/>
      <c r="H15" s="576"/>
      <c r="I15" s="576"/>
      <c r="J15" s="576"/>
      <c r="K15" s="578"/>
      <c r="L15" s="576"/>
      <c r="M15" s="576"/>
      <c r="N15" s="565"/>
    </row>
    <row r="16" spans="2:14" ht="26.25" customHeight="1">
      <c r="B16" s="576">
        <v>9</v>
      </c>
      <c r="C16" s="577" t="s">
        <v>1304</v>
      </c>
      <c r="D16" s="576"/>
      <c r="E16" s="576"/>
      <c r="F16" s="576"/>
      <c r="G16" s="576"/>
      <c r="H16" s="576"/>
      <c r="I16" s="576"/>
      <c r="J16" s="576"/>
      <c r="K16" s="578"/>
      <c r="L16" s="576"/>
      <c r="M16" s="576"/>
      <c r="N16" s="565"/>
    </row>
    <row r="17" spans="2:14" ht="22.5">
      <c r="B17" s="570">
        <v>10</v>
      </c>
      <c r="C17" s="574" t="s">
        <v>1350</v>
      </c>
      <c r="D17" s="570" t="s">
        <v>1351</v>
      </c>
      <c r="E17" s="570" t="s">
        <v>1352</v>
      </c>
      <c r="F17" s="570" t="s">
        <v>1353</v>
      </c>
      <c r="G17" s="570" t="s">
        <v>1354</v>
      </c>
      <c r="H17" s="570" t="s">
        <v>1355</v>
      </c>
      <c r="I17" s="579" t="s">
        <v>1321</v>
      </c>
      <c r="J17" s="579" t="s">
        <v>1321</v>
      </c>
      <c r="K17" s="571" t="s">
        <v>1356</v>
      </c>
      <c r="L17" s="570">
        <v>0</v>
      </c>
      <c r="M17" s="570" t="s">
        <v>1357</v>
      </c>
      <c r="N17" s="565"/>
    </row>
    <row r="18" spans="2:14" ht="26.25" customHeight="1">
      <c r="B18" s="576">
        <v>11</v>
      </c>
      <c r="C18" s="577" t="s">
        <v>1304</v>
      </c>
      <c r="D18" s="576"/>
      <c r="E18" s="576"/>
      <c r="F18" s="576"/>
      <c r="G18" s="576"/>
      <c r="H18" s="576"/>
      <c r="I18" s="580"/>
      <c r="J18" s="580"/>
      <c r="K18" s="578"/>
      <c r="L18" s="576"/>
      <c r="M18" s="576"/>
      <c r="N18" s="565"/>
    </row>
    <row r="19" spans="2:14" ht="56.25">
      <c r="B19" s="570">
        <v>12</v>
      </c>
      <c r="C19" s="581" t="s">
        <v>1358</v>
      </c>
      <c r="D19" s="582"/>
      <c r="E19" s="582"/>
      <c r="F19" s="582"/>
      <c r="G19" s="582"/>
      <c r="H19" s="582"/>
      <c r="I19" s="582"/>
      <c r="J19" s="582"/>
      <c r="K19" s="571" t="s">
        <v>1359</v>
      </c>
      <c r="L19" s="570">
        <v>0</v>
      </c>
      <c r="M19" s="570" t="s">
        <v>1360</v>
      </c>
      <c r="N19" s="565"/>
    </row>
  </sheetData>
  <mergeCells count="4">
    <mergeCell ref="D6:H6"/>
    <mergeCell ref="I6:J6"/>
    <mergeCell ref="K6:K7"/>
    <mergeCell ref="C2:I2"/>
  </mergeCells>
  <hyperlinks>
    <hyperlink ref="M3" location="Table!A1" display="Back to table" xr:uid="{BDA50907-AF7C-49FC-BAFC-1E979E2E4113}"/>
    <hyperlink ref="M3:N3" location="Table!A1" display="Back to table" xr:uid="{00542455-ECAC-42F7-9C33-64269F33045A}"/>
  </hyperlinks>
  <pageMargins left="0.7" right="0.7" top="0.75" bottom="0.75" header="0.3" footer="0.3"/>
  <pageSetup paperSize="9" scale="56" orientation="landscape" verticalDpi="9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78"/>
  <sheetViews>
    <sheetView showGridLines="0" showRowColHeaders="0" showOutlineSymbols="0" zoomScaleNormal="100" workbookViewId="0">
      <pane ySplit="4" topLeftCell="A5" activePane="bottomLeft" state="frozen"/>
      <selection activeCell="P18" sqref="P18"/>
      <selection pane="bottomLeft" activeCell="G9" sqref="G9"/>
    </sheetView>
  </sheetViews>
  <sheetFormatPr baseColWidth="10" defaultColWidth="11.42578125" defaultRowHeight="15"/>
  <cols>
    <col min="1" max="1" width="2.85546875" customWidth="1"/>
    <col min="2" max="2" width="19.140625" customWidth="1"/>
    <col min="3" max="3" width="95.42578125" style="6" customWidth="1"/>
    <col min="4" max="4" width="16" style="6" customWidth="1"/>
    <col min="5" max="5" width="55" customWidth="1"/>
    <col min="6" max="6" width="18.28515625" customWidth="1"/>
    <col min="7" max="7" width="17.7109375" customWidth="1"/>
  </cols>
  <sheetData>
    <row r="2" spans="2:7" ht="31.5">
      <c r="C2" s="596" t="s">
        <v>1164</v>
      </c>
      <c r="D2" s="596"/>
      <c r="E2" s="596"/>
      <c r="F2" s="596"/>
      <c r="G2" s="596"/>
    </row>
    <row r="4" spans="2:7" ht="21">
      <c r="B4" s="350" t="s">
        <v>272</v>
      </c>
      <c r="C4" s="351" t="s">
        <v>1098</v>
      </c>
      <c r="D4" s="351" t="s">
        <v>1097</v>
      </c>
      <c r="E4" s="350" t="s">
        <v>1099</v>
      </c>
      <c r="F4" s="352" t="s">
        <v>1100</v>
      </c>
      <c r="G4" s="350" t="s">
        <v>1130</v>
      </c>
    </row>
    <row r="5" spans="2:7">
      <c r="C5" s="155"/>
      <c r="D5" s="155"/>
      <c r="E5" s="156"/>
      <c r="F5" s="157"/>
      <c r="G5" s="156"/>
    </row>
    <row r="6" spans="2:7">
      <c r="B6" s="353"/>
      <c r="C6" s="353" t="s">
        <v>1153</v>
      </c>
      <c r="D6" s="448" t="s">
        <v>0</v>
      </c>
      <c r="E6" s="451"/>
      <c r="F6" s="452"/>
      <c r="G6" s="452"/>
    </row>
    <row r="7" spans="2:7">
      <c r="B7" s="550" t="s">
        <v>829</v>
      </c>
      <c r="C7" s="551" t="s">
        <v>842</v>
      </c>
      <c r="D7" s="161" t="s">
        <v>830</v>
      </c>
      <c r="E7" s="455" t="s">
        <v>129</v>
      </c>
      <c r="F7" s="455" t="s">
        <v>828</v>
      </c>
      <c r="G7" s="562">
        <v>45657</v>
      </c>
    </row>
    <row r="8" spans="2:7">
      <c r="B8" s="445" t="s">
        <v>831</v>
      </c>
      <c r="C8" s="446" t="s">
        <v>843</v>
      </c>
      <c r="D8" s="453" t="s">
        <v>830</v>
      </c>
      <c r="E8" s="453" t="s">
        <v>128</v>
      </c>
      <c r="F8" s="453" t="s">
        <v>1138</v>
      </c>
      <c r="G8" s="559">
        <v>45930</v>
      </c>
    </row>
    <row r="9" spans="2:7">
      <c r="B9" s="550" t="s">
        <v>832</v>
      </c>
      <c r="C9" s="551" t="s">
        <v>844</v>
      </c>
      <c r="D9" s="161" t="s">
        <v>830</v>
      </c>
      <c r="E9" s="455" t="s">
        <v>130</v>
      </c>
      <c r="F9" s="455" t="s">
        <v>828</v>
      </c>
      <c r="G9" s="456">
        <f>G7</f>
        <v>45657</v>
      </c>
    </row>
    <row r="10" spans="2:7">
      <c r="B10" s="447"/>
      <c r="C10" s="448" t="s">
        <v>1139</v>
      </c>
      <c r="D10" s="448" t="s">
        <v>131</v>
      </c>
      <c r="E10" s="452"/>
      <c r="F10" s="454"/>
      <c r="G10" s="452"/>
    </row>
    <row r="11" spans="2:7" ht="30">
      <c r="B11" s="550" t="s">
        <v>833</v>
      </c>
      <c r="C11" s="551" t="s">
        <v>866</v>
      </c>
      <c r="D11" s="161" t="s">
        <v>830</v>
      </c>
      <c r="E11" s="455" t="s">
        <v>132</v>
      </c>
      <c r="F11" s="455" t="s">
        <v>828</v>
      </c>
      <c r="G11" s="456">
        <f>G7</f>
        <v>45657</v>
      </c>
    </row>
    <row r="12" spans="2:7" ht="30">
      <c r="B12" s="550" t="s">
        <v>834</v>
      </c>
      <c r="C12" s="551" t="s">
        <v>867</v>
      </c>
      <c r="D12" s="161" t="s">
        <v>830</v>
      </c>
      <c r="E12" s="455" t="s">
        <v>134</v>
      </c>
      <c r="F12" s="455" t="s">
        <v>828</v>
      </c>
      <c r="G12" s="456">
        <f>G7</f>
        <v>45657</v>
      </c>
    </row>
    <row r="13" spans="2:7">
      <c r="B13" s="550" t="s">
        <v>835</v>
      </c>
      <c r="C13" s="551" t="s">
        <v>868</v>
      </c>
      <c r="D13" s="161" t="s">
        <v>830</v>
      </c>
      <c r="E13" s="455" t="s">
        <v>133</v>
      </c>
      <c r="F13" s="455" t="s">
        <v>828</v>
      </c>
      <c r="G13" s="456">
        <f>G7</f>
        <v>45657</v>
      </c>
    </row>
    <row r="14" spans="2:7">
      <c r="B14" s="447"/>
      <c r="C14" s="448" t="s">
        <v>1140</v>
      </c>
      <c r="D14" s="448" t="s">
        <v>135</v>
      </c>
      <c r="E14" s="452"/>
      <c r="F14" s="454"/>
      <c r="G14" s="452"/>
    </row>
    <row r="15" spans="2:7">
      <c r="B15" s="550" t="s">
        <v>836</v>
      </c>
      <c r="C15" s="551" t="s">
        <v>869</v>
      </c>
      <c r="D15" s="161" t="s">
        <v>830</v>
      </c>
      <c r="E15" s="455" t="s">
        <v>138</v>
      </c>
      <c r="F15" s="455" t="s">
        <v>828</v>
      </c>
      <c r="G15" s="456">
        <f>G7</f>
        <v>45657</v>
      </c>
    </row>
    <row r="16" spans="2:7">
      <c r="B16" s="550" t="s">
        <v>837</v>
      </c>
      <c r="C16" s="551" t="s">
        <v>919</v>
      </c>
      <c r="D16" s="161" t="s">
        <v>830</v>
      </c>
      <c r="E16" s="455" t="s">
        <v>139</v>
      </c>
      <c r="F16" s="455" t="s">
        <v>828</v>
      </c>
      <c r="G16" s="456">
        <f>G7</f>
        <v>45657</v>
      </c>
    </row>
    <row r="17" spans="2:7">
      <c r="B17" s="445" t="s">
        <v>838</v>
      </c>
      <c r="C17" s="446" t="s">
        <v>870</v>
      </c>
      <c r="D17" s="453" t="s">
        <v>830</v>
      </c>
      <c r="E17" s="561" t="s">
        <v>140</v>
      </c>
      <c r="F17" s="561" t="s">
        <v>1138</v>
      </c>
      <c r="G17" s="559">
        <f>G8</f>
        <v>45930</v>
      </c>
    </row>
    <row r="18" spans="2:7">
      <c r="B18" s="447"/>
      <c r="C18" s="448" t="s">
        <v>1141</v>
      </c>
      <c r="D18" s="451" t="s">
        <v>283</v>
      </c>
      <c r="E18" s="452"/>
      <c r="F18" s="454"/>
      <c r="G18" s="452"/>
    </row>
    <row r="19" spans="2:7" ht="30" customHeight="1">
      <c r="B19" s="550" t="s">
        <v>839</v>
      </c>
      <c r="C19" s="551" t="s">
        <v>871</v>
      </c>
      <c r="D19" s="161" t="s">
        <v>830</v>
      </c>
      <c r="E19" s="455" t="s">
        <v>285</v>
      </c>
      <c r="F19" s="455" t="s">
        <v>828</v>
      </c>
      <c r="G19" s="456">
        <f>G7</f>
        <v>45657</v>
      </c>
    </row>
    <row r="20" spans="2:7">
      <c r="B20" s="550" t="s">
        <v>840</v>
      </c>
      <c r="C20" s="551" t="s">
        <v>872</v>
      </c>
      <c r="D20" s="161" t="s">
        <v>830</v>
      </c>
      <c r="E20" s="455" t="s">
        <v>286</v>
      </c>
      <c r="F20" s="455" t="s">
        <v>828</v>
      </c>
      <c r="G20" s="456">
        <f>G7</f>
        <v>45657</v>
      </c>
    </row>
    <row r="21" spans="2:7">
      <c r="B21" s="447"/>
      <c r="C21" s="448" t="s">
        <v>1142</v>
      </c>
      <c r="D21" s="451" t="s">
        <v>296</v>
      </c>
      <c r="E21" s="452"/>
      <c r="F21" s="454"/>
      <c r="G21" s="452"/>
    </row>
    <row r="22" spans="2:7">
      <c r="B22" s="550" t="s">
        <v>920</v>
      </c>
      <c r="C22" s="551" t="s">
        <v>923</v>
      </c>
      <c r="D22" s="161" t="s">
        <v>830</v>
      </c>
      <c r="E22" s="455" t="s">
        <v>300</v>
      </c>
      <c r="F22" s="455" t="s">
        <v>828</v>
      </c>
      <c r="G22" s="456">
        <f>G7</f>
        <v>45657</v>
      </c>
    </row>
    <row r="23" spans="2:7" ht="45">
      <c r="B23" s="550" t="s">
        <v>921</v>
      </c>
      <c r="C23" s="551" t="s">
        <v>924</v>
      </c>
      <c r="D23" s="161" t="s">
        <v>830</v>
      </c>
      <c r="E23" s="161" t="s">
        <v>301</v>
      </c>
      <c r="F23" s="455" t="s">
        <v>828</v>
      </c>
      <c r="G23" s="456">
        <f>G7</f>
        <v>45657</v>
      </c>
    </row>
    <row r="24" spans="2:7">
      <c r="B24" s="550" t="s">
        <v>922</v>
      </c>
      <c r="C24" s="551" t="s">
        <v>925</v>
      </c>
      <c r="D24" s="161" t="s">
        <v>830</v>
      </c>
      <c r="E24" s="455" t="s">
        <v>300</v>
      </c>
      <c r="F24" s="455" t="s">
        <v>828</v>
      </c>
      <c r="G24" s="456">
        <f>G7</f>
        <v>45657</v>
      </c>
    </row>
    <row r="25" spans="2:7">
      <c r="B25" s="447"/>
      <c r="C25" s="448" t="s">
        <v>1143</v>
      </c>
      <c r="D25" s="451" t="s">
        <v>517</v>
      </c>
      <c r="E25" s="452"/>
      <c r="F25" s="454"/>
      <c r="G25" s="452"/>
    </row>
    <row r="26" spans="2:7">
      <c r="B26" s="550" t="s">
        <v>841</v>
      </c>
      <c r="C26" s="551" t="s">
        <v>873</v>
      </c>
      <c r="D26" s="161" t="s">
        <v>830</v>
      </c>
      <c r="E26" s="455" t="s">
        <v>434</v>
      </c>
      <c r="F26" s="455" t="s">
        <v>828</v>
      </c>
      <c r="G26" s="456">
        <f>G7</f>
        <v>45657</v>
      </c>
    </row>
    <row r="27" spans="2:7">
      <c r="B27" s="550" t="s">
        <v>845</v>
      </c>
      <c r="C27" s="551" t="s">
        <v>874</v>
      </c>
      <c r="D27" s="161" t="s">
        <v>830</v>
      </c>
      <c r="E27" s="455" t="s">
        <v>435</v>
      </c>
      <c r="F27" s="455" t="s">
        <v>828</v>
      </c>
      <c r="G27" s="456">
        <f>G7</f>
        <v>45657</v>
      </c>
    </row>
    <row r="28" spans="2:7">
      <c r="B28" s="447"/>
      <c r="C28" s="448" t="s">
        <v>1144</v>
      </c>
      <c r="D28" s="451" t="s">
        <v>518</v>
      </c>
      <c r="E28" s="451"/>
      <c r="F28" s="454"/>
      <c r="G28" s="452"/>
    </row>
    <row r="29" spans="2:7">
      <c r="B29" s="550" t="s">
        <v>846</v>
      </c>
      <c r="C29" s="551" t="s">
        <v>875</v>
      </c>
      <c r="D29" s="161" t="s">
        <v>830</v>
      </c>
      <c r="E29" s="455" t="s">
        <v>566</v>
      </c>
      <c r="F29" s="455" t="s">
        <v>828</v>
      </c>
      <c r="G29" s="456">
        <f>G7</f>
        <v>45657</v>
      </c>
    </row>
    <row r="30" spans="2:7">
      <c r="B30" s="550" t="s">
        <v>1110</v>
      </c>
      <c r="C30" s="551" t="s">
        <v>876</v>
      </c>
      <c r="D30" s="161" t="s">
        <v>830</v>
      </c>
      <c r="E30" s="455" t="s">
        <v>565</v>
      </c>
      <c r="F30" s="455" t="s">
        <v>828</v>
      </c>
      <c r="G30" s="456">
        <f>G7</f>
        <v>45657</v>
      </c>
    </row>
    <row r="31" spans="2:7">
      <c r="B31" s="550" t="s">
        <v>847</v>
      </c>
      <c r="C31" s="551" t="s">
        <v>877</v>
      </c>
      <c r="D31" s="161" t="s">
        <v>830</v>
      </c>
      <c r="E31" s="455" t="s">
        <v>567</v>
      </c>
      <c r="F31" s="455" t="s">
        <v>828</v>
      </c>
      <c r="G31" s="456">
        <f>G7</f>
        <v>45657</v>
      </c>
    </row>
    <row r="32" spans="2:7">
      <c r="B32" s="550" t="s">
        <v>848</v>
      </c>
      <c r="C32" s="551" t="s">
        <v>878</v>
      </c>
      <c r="D32" s="161" t="s">
        <v>830</v>
      </c>
      <c r="E32" s="455" t="s">
        <v>564</v>
      </c>
      <c r="F32" s="455" t="s">
        <v>828</v>
      </c>
      <c r="G32" s="456">
        <f>G7</f>
        <v>45657</v>
      </c>
    </row>
    <row r="33" spans="2:7">
      <c r="B33" s="550" t="s">
        <v>849</v>
      </c>
      <c r="C33" s="551" t="s">
        <v>879</v>
      </c>
      <c r="D33" s="161" t="s">
        <v>830</v>
      </c>
      <c r="E33" s="455" t="s">
        <v>568</v>
      </c>
      <c r="F33" s="455" t="s">
        <v>828</v>
      </c>
      <c r="G33" s="456">
        <f>G7</f>
        <v>45657</v>
      </c>
    </row>
    <row r="34" spans="2:7">
      <c r="B34" s="550" t="s">
        <v>850</v>
      </c>
      <c r="C34" s="551" t="s">
        <v>880</v>
      </c>
      <c r="D34" s="161" t="s">
        <v>830</v>
      </c>
      <c r="E34" s="455" t="s">
        <v>567</v>
      </c>
      <c r="F34" s="455" t="s">
        <v>828</v>
      </c>
      <c r="G34" s="456">
        <f>G7</f>
        <v>45657</v>
      </c>
    </row>
    <row r="35" spans="2:7">
      <c r="B35" s="447"/>
      <c r="C35" s="448" t="s">
        <v>1145</v>
      </c>
      <c r="D35" s="451" t="s">
        <v>569</v>
      </c>
      <c r="E35" s="451"/>
      <c r="F35" s="454"/>
      <c r="G35" s="452"/>
    </row>
    <row r="36" spans="2:7">
      <c r="B36" s="550" t="s">
        <v>851</v>
      </c>
      <c r="C36" s="551" t="s">
        <v>881</v>
      </c>
      <c r="D36" s="161" t="s">
        <v>830</v>
      </c>
      <c r="E36" s="455" t="s">
        <v>632</v>
      </c>
      <c r="F36" s="455" t="s">
        <v>828</v>
      </c>
      <c r="G36" s="456">
        <f>G7</f>
        <v>45657</v>
      </c>
    </row>
    <row r="37" spans="2:7">
      <c r="B37" s="447"/>
      <c r="C37" s="448" t="s">
        <v>1148</v>
      </c>
      <c r="D37" s="451" t="s">
        <v>633</v>
      </c>
      <c r="E37" s="452"/>
      <c r="F37" s="454"/>
      <c r="G37" s="452"/>
    </row>
    <row r="38" spans="2:7" ht="30">
      <c r="B38" s="550" t="s">
        <v>852</v>
      </c>
      <c r="C38" s="551" t="s">
        <v>1121</v>
      </c>
      <c r="D38" s="161" t="s">
        <v>830</v>
      </c>
      <c r="E38" s="161" t="s">
        <v>669</v>
      </c>
      <c r="F38" s="455" t="s">
        <v>828</v>
      </c>
      <c r="G38" s="456">
        <f>G7</f>
        <v>45657</v>
      </c>
    </row>
    <row r="39" spans="2:7">
      <c r="B39" s="550" t="s">
        <v>853</v>
      </c>
      <c r="C39" s="551" t="s">
        <v>1122</v>
      </c>
      <c r="D39" s="161" t="s">
        <v>830</v>
      </c>
      <c r="E39" s="455" t="s">
        <v>670</v>
      </c>
      <c r="F39" s="455" t="s">
        <v>828</v>
      </c>
      <c r="G39" s="456">
        <f>G7</f>
        <v>45657</v>
      </c>
    </row>
    <row r="40" spans="2:7" ht="15" customHeight="1">
      <c r="B40" s="447"/>
      <c r="C40" s="448" t="s">
        <v>1146</v>
      </c>
      <c r="D40" s="451" t="s">
        <v>671</v>
      </c>
      <c r="E40" s="452"/>
      <c r="F40" s="454"/>
      <c r="G40" s="452"/>
    </row>
    <row r="41" spans="2:7">
      <c r="B41" s="550" t="s">
        <v>854</v>
      </c>
      <c r="C41" s="551" t="s">
        <v>882</v>
      </c>
      <c r="D41" s="161" t="s">
        <v>830</v>
      </c>
      <c r="E41" s="161" t="s">
        <v>705</v>
      </c>
      <c r="F41" s="455" t="s">
        <v>828</v>
      </c>
      <c r="G41" s="456">
        <f>G7</f>
        <v>45657</v>
      </c>
    </row>
    <row r="42" spans="2:7">
      <c r="B42" s="550" t="s">
        <v>855</v>
      </c>
      <c r="C42" s="551" t="s">
        <v>883</v>
      </c>
      <c r="D42" s="161" t="s">
        <v>830</v>
      </c>
      <c r="E42" s="161" t="s">
        <v>706</v>
      </c>
      <c r="F42" s="455" t="s">
        <v>828</v>
      </c>
      <c r="G42" s="456">
        <f>G7</f>
        <v>45657</v>
      </c>
    </row>
    <row r="43" spans="2:7" ht="15" customHeight="1">
      <c r="B43" s="550" t="s">
        <v>856</v>
      </c>
      <c r="C43" s="551" t="s">
        <v>884</v>
      </c>
      <c r="D43" s="161" t="s">
        <v>830</v>
      </c>
      <c r="E43" s="161" t="s">
        <v>707</v>
      </c>
      <c r="F43" s="455" t="s">
        <v>828</v>
      </c>
      <c r="G43" s="456">
        <f>G7</f>
        <v>45657</v>
      </c>
    </row>
    <row r="44" spans="2:7">
      <c r="B44" s="550" t="s">
        <v>857</v>
      </c>
      <c r="C44" s="551" t="s">
        <v>885</v>
      </c>
      <c r="D44" s="161" t="s">
        <v>830</v>
      </c>
      <c r="E44" s="161" t="s">
        <v>708</v>
      </c>
      <c r="F44" s="455" t="s">
        <v>828</v>
      </c>
      <c r="G44" s="456">
        <f>G7</f>
        <v>45657</v>
      </c>
    </row>
    <row r="45" spans="2:7" hidden="1">
      <c r="B45" s="449" t="s">
        <v>858</v>
      </c>
      <c r="C45" s="450" t="s">
        <v>886</v>
      </c>
      <c r="D45" s="161" t="s">
        <v>830</v>
      </c>
      <c r="E45" s="161" t="s">
        <v>709</v>
      </c>
      <c r="F45" s="455" t="s">
        <v>828</v>
      </c>
      <c r="G45" s="456">
        <f>G7</f>
        <v>45657</v>
      </c>
    </row>
    <row r="46" spans="2:7" hidden="1">
      <c r="B46" s="449" t="s">
        <v>859</v>
      </c>
      <c r="C46" s="450" t="s">
        <v>887</v>
      </c>
      <c r="D46" s="161" t="s">
        <v>830</v>
      </c>
      <c r="E46" s="161" t="s">
        <v>710</v>
      </c>
      <c r="F46" s="455" t="s">
        <v>828</v>
      </c>
      <c r="G46" s="456">
        <f>G7</f>
        <v>45657</v>
      </c>
    </row>
    <row r="47" spans="2:7" hidden="1">
      <c r="B47" s="447"/>
      <c r="C47" s="448" t="s">
        <v>1147</v>
      </c>
      <c r="D47" s="451" t="s">
        <v>672</v>
      </c>
      <c r="E47" s="452"/>
      <c r="F47" s="454"/>
      <c r="G47" s="452"/>
    </row>
    <row r="48" spans="2:7" hidden="1">
      <c r="B48" s="449" t="s">
        <v>1132</v>
      </c>
      <c r="C48" s="450" t="s">
        <v>888</v>
      </c>
      <c r="D48" s="457" t="s">
        <v>830</v>
      </c>
      <c r="E48" s="161" t="s">
        <v>695</v>
      </c>
      <c r="F48" s="455" t="s">
        <v>828</v>
      </c>
      <c r="G48" s="456">
        <f>G7</f>
        <v>45657</v>
      </c>
    </row>
    <row r="49" spans="2:7" hidden="1">
      <c r="B49" s="449" t="s">
        <v>1133</v>
      </c>
      <c r="C49" s="450" t="s">
        <v>889</v>
      </c>
      <c r="D49" s="457" t="s">
        <v>830</v>
      </c>
      <c r="E49" s="161" t="s">
        <v>695</v>
      </c>
      <c r="F49" s="455" t="s">
        <v>828</v>
      </c>
      <c r="G49" s="456">
        <f>G7</f>
        <v>45657</v>
      </c>
    </row>
    <row r="50" spans="2:7" ht="30" hidden="1">
      <c r="B50" s="449" t="s">
        <v>1134</v>
      </c>
      <c r="C50" s="450" t="s">
        <v>890</v>
      </c>
      <c r="D50" s="457" t="s">
        <v>830</v>
      </c>
      <c r="E50" s="161" t="s">
        <v>696</v>
      </c>
      <c r="F50" s="455" t="s">
        <v>828</v>
      </c>
      <c r="G50" s="456">
        <f>G7</f>
        <v>45657</v>
      </c>
    </row>
    <row r="51" spans="2:7" ht="30" hidden="1">
      <c r="B51" s="449" t="s">
        <v>1135</v>
      </c>
      <c r="C51" s="450" t="s">
        <v>891</v>
      </c>
      <c r="D51" s="457" t="s">
        <v>830</v>
      </c>
      <c r="E51" s="161" t="s">
        <v>697</v>
      </c>
      <c r="F51" s="455" t="s">
        <v>828</v>
      </c>
      <c r="G51" s="456">
        <f>G7</f>
        <v>45657</v>
      </c>
    </row>
    <row r="52" spans="2:7" ht="15" hidden="1" customHeight="1">
      <c r="B52" s="449" t="s">
        <v>1136</v>
      </c>
      <c r="C52" s="450" t="s">
        <v>892</v>
      </c>
      <c r="D52" s="457" t="s">
        <v>830</v>
      </c>
      <c r="E52" s="161" t="s">
        <v>698</v>
      </c>
      <c r="F52" s="455" t="s">
        <v>828</v>
      </c>
      <c r="G52" s="456">
        <f>G7</f>
        <v>45657</v>
      </c>
    </row>
    <row r="53" spans="2:7">
      <c r="B53" s="447"/>
      <c r="C53" s="448" t="s">
        <v>1149</v>
      </c>
      <c r="D53" s="451" t="s">
        <v>699</v>
      </c>
      <c r="E53" s="454"/>
      <c r="F53" s="454"/>
      <c r="G53" s="452"/>
    </row>
    <row r="54" spans="2:7">
      <c r="B54" s="550" t="s">
        <v>860</v>
      </c>
      <c r="C54" s="551" t="s">
        <v>893</v>
      </c>
      <c r="D54" s="161" t="s">
        <v>830</v>
      </c>
      <c r="E54" s="161" t="s">
        <v>700</v>
      </c>
      <c r="F54" s="455" t="s">
        <v>828</v>
      </c>
      <c r="G54" s="456">
        <f>G7</f>
        <v>45657</v>
      </c>
    </row>
    <row r="55" spans="2:7" ht="30">
      <c r="B55" s="550" t="s">
        <v>861</v>
      </c>
      <c r="C55" s="551" t="s">
        <v>894</v>
      </c>
      <c r="D55" s="161" t="s">
        <v>830</v>
      </c>
      <c r="E55" s="161" t="s">
        <v>701</v>
      </c>
      <c r="F55" s="455" t="s">
        <v>828</v>
      </c>
      <c r="G55" s="456">
        <f>G7</f>
        <v>45657</v>
      </c>
    </row>
    <row r="56" spans="2:7" ht="30" customHeight="1">
      <c r="B56" s="550" t="s">
        <v>862</v>
      </c>
      <c r="C56" s="551" t="s">
        <v>895</v>
      </c>
      <c r="D56" s="161" t="s">
        <v>830</v>
      </c>
      <c r="E56" s="161" t="s">
        <v>702</v>
      </c>
      <c r="F56" s="455" t="s">
        <v>828</v>
      </c>
      <c r="G56" s="456">
        <f>G7</f>
        <v>45657</v>
      </c>
    </row>
    <row r="57" spans="2:7">
      <c r="B57" s="447"/>
      <c r="C57" s="448" t="s">
        <v>1150</v>
      </c>
      <c r="D57" s="451" t="s">
        <v>703</v>
      </c>
      <c r="E57" s="454"/>
      <c r="F57" s="454"/>
      <c r="G57" s="452"/>
    </row>
    <row r="58" spans="2:7">
      <c r="B58" s="550" t="s">
        <v>863</v>
      </c>
      <c r="C58" s="551" t="s">
        <v>896</v>
      </c>
      <c r="D58" s="161" t="s">
        <v>830</v>
      </c>
      <c r="E58" s="161" t="s">
        <v>704</v>
      </c>
      <c r="F58" s="455" t="s">
        <v>828</v>
      </c>
      <c r="G58" s="456">
        <f>G7</f>
        <v>45657</v>
      </c>
    </row>
    <row r="59" spans="2:7">
      <c r="B59" s="550" t="s">
        <v>864</v>
      </c>
      <c r="C59" s="551" t="s">
        <v>897</v>
      </c>
      <c r="D59" s="161" t="s">
        <v>830</v>
      </c>
      <c r="E59" s="161" t="s">
        <v>704</v>
      </c>
      <c r="F59" s="455" t="s">
        <v>828</v>
      </c>
      <c r="G59" s="456">
        <f>G7</f>
        <v>45657</v>
      </c>
    </row>
    <row r="60" spans="2:7">
      <c r="B60" s="550" t="s">
        <v>865</v>
      </c>
      <c r="C60" s="551" t="s">
        <v>898</v>
      </c>
      <c r="D60" s="161" t="s">
        <v>830</v>
      </c>
      <c r="E60" s="161" t="s">
        <v>704</v>
      </c>
      <c r="F60" s="455" t="s">
        <v>828</v>
      </c>
      <c r="G60" s="456">
        <f>G7</f>
        <v>45657</v>
      </c>
    </row>
    <row r="61" spans="2:7">
      <c r="B61" s="447"/>
      <c r="C61" s="448" t="s">
        <v>1151</v>
      </c>
      <c r="D61" s="451"/>
      <c r="E61" s="454"/>
      <c r="F61" s="454"/>
      <c r="G61" s="452"/>
    </row>
    <row r="62" spans="2:7">
      <c r="B62" s="550" t="s">
        <v>926</v>
      </c>
      <c r="C62" s="551" t="s">
        <v>927</v>
      </c>
      <c r="D62" s="161"/>
      <c r="E62" s="161" t="s">
        <v>928</v>
      </c>
      <c r="F62" s="455" t="s">
        <v>828</v>
      </c>
      <c r="G62" s="456">
        <f>G7</f>
        <v>45657</v>
      </c>
    </row>
    <row r="63" spans="2:7">
      <c r="B63" s="447"/>
      <c r="C63" s="448" t="s">
        <v>1152</v>
      </c>
      <c r="D63" s="452"/>
      <c r="E63" s="454"/>
      <c r="F63" s="454"/>
      <c r="G63" s="452"/>
    </row>
    <row r="64" spans="2:7" ht="15" customHeight="1">
      <c r="B64" s="445" t="s">
        <v>940</v>
      </c>
      <c r="C64" s="446" t="s">
        <v>1019</v>
      </c>
      <c r="D64" s="453"/>
      <c r="E64" s="561" t="s">
        <v>942</v>
      </c>
      <c r="F64" s="561" t="s">
        <v>1163</v>
      </c>
      <c r="G64" s="559">
        <v>45838</v>
      </c>
    </row>
    <row r="65" spans="2:7" ht="15" customHeight="1">
      <c r="B65" s="550" t="s">
        <v>941</v>
      </c>
      <c r="C65" s="551" t="s">
        <v>1020</v>
      </c>
      <c r="D65" s="161"/>
      <c r="E65" s="455" t="s">
        <v>943</v>
      </c>
      <c r="F65" s="455" t="s">
        <v>828</v>
      </c>
      <c r="G65" s="456">
        <f>G7</f>
        <v>45657</v>
      </c>
    </row>
    <row r="66" spans="2:7">
      <c r="B66" s="550" t="s">
        <v>1129</v>
      </c>
      <c r="C66" s="551" t="s">
        <v>1021</v>
      </c>
      <c r="D66" s="161"/>
      <c r="E66" s="455" t="s">
        <v>944</v>
      </c>
      <c r="F66" s="455" t="s">
        <v>828</v>
      </c>
      <c r="G66" s="456">
        <f>G7</f>
        <v>45657</v>
      </c>
    </row>
    <row r="67" spans="2:7">
      <c r="B67" s="175"/>
      <c r="C67" s="159"/>
    </row>
    <row r="68" spans="2:7">
      <c r="B68" s="598" t="s">
        <v>1131</v>
      </c>
      <c r="C68" s="598"/>
      <c r="D68" s="598"/>
      <c r="E68" s="598"/>
      <c r="F68" s="598"/>
      <c r="G68" s="598"/>
    </row>
    <row r="69" spans="2:7">
      <c r="B69" s="598" t="s">
        <v>1154</v>
      </c>
      <c r="C69" s="598"/>
      <c r="D69" s="598"/>
      <c r="E69" s="598"/>
      <c r="F69" s="598"/>
      <c r="G69" s="598"/>
    </row>
    <row r="70" spans="2:7">
      <c r="B70" s="598" t="s">
        <v>1155</v>
      </c>
      <c r="C70" s="598"/>
      <c r="D70" s="598"/>
      <c r="E70" s="598"/>
      <c r="F70" s="598"/>
      <c r="G70" s="598"/>
    </row>
    <row r="71" spans="2:7" ht="32.25" customHeight="1">
      <c r="B71" s="600" t="s">
        <v>1367</v>
      </c>
      <c r="C71" s="600"/>
      <c r="D71" s="600"/>
      <c r="E71" s="600"/>
      <c r="F71" s="600"/>
      <c r="G71" s="600"/>
    </row>
    <row r="72" spans="2:7">
      <c r="B72" s="598" t="s">
        <v>1382</v>
      </c>
      <c r="C72" s="598"/>
      <c r="D72" s="598"/>
      <c r="E72" s="598"/>
      <c r="F72" s="598"/>
      <c r="G72" s="598"/>
    </row>
    <row r="74" spans="2:7">
      <c r="B74" s="598" t="s">
        <v>929</v>
      </c>
      <c r="C74" s="598"/>
      <c r="D74" s="598"/>
      <c r="E74" s="598"/>
      <c r="F74" s="598"/>
      <c r="G74" s="598"/>
    </row>
    <row r="75" spans="2:7">
      <c r="B75" s="599" t="s">
        <v>1160</v>
      </c>
      <c r="C75" s="599"/>
      <c r="D75" s="599"/>
      <c r="E75" s="599"/>
      <c r="F75" s="599"/>
      <c r="G75" s="599"/>
    </row>
    <row r="76" spans="2:7">
      <c r="B76" s="599" t="s">
        <v>1137</v>
      </c>
      <c r="C76" s="599"/>
      <c r="D76" s="599"/>
      <c r="E76" s="599"/>
      <c r="F76" s="599"/>
      <c r="G76" s="599"/>
    </row>
    <row r="77" spans="2:7">
      <c r="B77" s="597" t="s">
        <v>1159</v>
      </c>
      <c r="C77" s="597"/>
      <c r="D77" s="597"/>
      <c r="E77" s="597"/>
      <c r="F77" s="597"/>
      <c r="G77" s="597"/>
    </row>
    <row r="78" spans="2:7">
      <c r="B78" s="598"/>
      <c r="C78" s="598"/>
      <c r="D78" s="598"/>
      <c r="E78" s="598"/>
      <c r="F78" s="598"/>
      <c r="G78" s="598"/>
    </row>
  </sheetData>
  <mergeCells count="11">
    <mergeCell ref="C2:G2"/>
    <mergeCell ref="B77:G77"/>
    <mergeCell ref="B78:G78"/>
    <mergeCell ref="B76:G76"/>
    <mergeCell ref="B71:G71"/>
    <mergeCell ref="B68:G68"/>
    <mergeCell ref="B69:G69"/>
    <mergeCell ref="B70:G70"/>
    <mergeCell ref="B72:G72"/>
    <mergeCell ref="B74:G74"/>
    <mergeCell ref="B75:G75"/>
  </mergeCells>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2" location="'EU LR1-LRSum'!A1" display="EU LR1 - LRSum" xr:uid="{3CBF73E8-2164-4EDF-8FDE-B44B9A158B3F}"/>
    <hyperlink ref="B23" location="'EU LR2-LRCom'!A1" display="EU LR2 - LRCom" xr:uid="{3020C14E-2AE6-4DA2-9598-5B81D7F8E764}"/>
    <hyperlink ref="B24" location="'EU LR3_LRSpl'!A1" display="EU LR3 - LRSpl" xr:uid="{94A84422-4C07-47E4-9F6A-A649A10887D3}"/>
    <hyperlink ref="B26" location="'EU LIQ1'!A1" display="EU LIQ1" xr:uid="{91B4E576-69D3-46F2-8E54-2356550FFEF4}"/>
    <hyperlink ref="B27" location="'EU LIQ2'!A1" display="EU LIQ2" xr:uid="{B1986F34-D463-42EB-BBAD-4DB6B3A5EADB}"/>
    <hyperlink ref="B29" location="'EU CR1'!A1" display="EU CR1" xr:uid="{AC2B9BA4-7B85-4080-830F-C7656E443F29}"/>
    <hyperlink ref="B30" location="'EU CR1-A'!A1" display="EU CR1 - a" xr:uid="{6EEBF465-B7BD-4273-8EF6-ADEC52F2316A}"/>
    <hyperlink ref="B31" location="'EU CQ1'!A1" display="EU CQ1" xr:uid="{66816952-2E2D-4676-A866-3C37E96CFC27}"/>
    <hyperlink ref="B32" location="'EU CQ3'!A1" display="EU CQ3" xr:uid="{41F88C5A-EC67-49FC-8C7C-0C092EB85654}"/>
    <hyperlink ref="B33" location="'EU CQ5'!A1" display="EU CQ5" xr:uid="{D52E0ED5-29D5-4D9B-8617-11B83900FEDB}"/>
    <hyperlink ref="B34" location="'EU CQ7'!A1" display="EU CQ7" xr:uid="{36B48C05-AB3C-4EAF-A95A-735F4339EAA5}"/>
    <hyperlink ref="B36" location="'EU CR3'!A1" display="EU CR3" xr:uid="{181042F8-C866-4131-A2B4-B9CF7238F4ED}"/>
    <hyperlink ref="B38" location="'EU CR4'!A1" display="EU CR4" xr:uid="{FEC79C7F-BA9F-4A5A-A7C3-50CC5909EBC5}"/>
    <hyperlink ref="B39"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5" location="'EU CC1'!A1" display="EU CC1" xr:uid="{42776F2E-C262-4D95-AAA3-8BEA4A73D7A9}"/>
    <hyperlink ref="B16" location="'EU CC2'!A1" display="EU CC2" xr:uid="{97391859-254A-4448-B8F7-B041F5CA2125}"/>
    <hyperlink ref="B19" location="'EU CCyB1'!A1" display="EU CCyB1" xr:uid="{3C11938A-6065-454D-8F41-D4EC221143F3}"/>
    <hyperlink ref="B41" location="'EU CCR1'!A1" display="EU CCR1" xr:uid="{E55FD395-71DE-42CA-BF38-EA03DED54D89}"/>
    <hyperlink ref="B42" location="'EU CCR2'!A1" display="EU CCR2" xr:uid="{AE95E2AD-5CFC-4A15-B78D-B97F1554B1E2}"/>
    <hyperlink ref="B43" location="'EU CCR3'!A1" display="EU CCR3" xr:uid="{1A1BCB46-F3C7-4521-9F28-7EC36B322DAB}"/>
    <hyperlink ref="B44" location="'EU CCR5'!A1" display="EU CCR5" xr:uid="{B81D8B30-4BAF-4AB8-9F6F-6527735C1D9F}"/>
    <hyperlink ref="B45" location="'EU CCR6'!A1" display="EU CCR6" xr:uid="{ACADA52C-4309-462D-A645-2F629D7C378C}"/>
    <hyperlink ref="B46" location="'EU CCR8'!A1" display="EU CCR8" xr:uid="{8F0CB77C-AD63-43F5-B2C4-726CDCA6A1AD}"/>
    <hyperlink ref="B48" location="'EU-SEC1'!A1" display="EU-SEC1" xr:uid="{1804785A-5DB7-40AE-8654-E79AF6B110CB}"/>
    <hyperlink ref="B49" location="'EU-SEC2'!A1" display="EU-SEC2" xr:uid="{C105FA25-F811-40FE-A483-7D7675BE3505}"/>
    <hyperlink ref="B50" location="'EU-SEC3'!A1" display="EU-SEC3" xr:uid="{C6A39FAD-E1B2-496B-8BA1-DECDA3D039C2}"/>
    <hyperlink ref="B51" location="'EU-SEC4'!A1" display="EU-SEC4" xr:uid="{99B01E5B-9AD6-4C2B-9B71-216240FAA6AB}"/>
    <hyperlink ref="B52" location="'EU-SEC5'!A1" display="EU-SEC5" xr:uid="{66181B9B-742B-4F99-B042-C94D5393A454}"/>
    <hyperlink ref="B54" location="'EU REM1'!A1" display="EU REM1" xr:uid="{132C95BA-E62D-47E5-95BC-6240E9C0E7B6}"/>
    <hyperlink ref="B55" location="'EU REM2'!A1" display="EU REM2" xr:uid="{7AD0F91D-44C3-4161-B477-E0F57A8690D7}"/>
    <hyperlink ref="B56" location="'EU REM5'!A1" display="EU REM5" xr:uid="{85553D35-F837-41A3-9DE9-5E9F10B3098E}"/>
    <hyperlink ref="B58" location="'EU AE1'!A1" display="EU AE1" xr:uid="{E6F44524-F825-4CFD-A04A-80D03C748D02}"/>
    <hyperlink ref="B59" location="'EU AE2'!A1" display="EU AE2" xr:uid="{7B909B92-B0A6-4C32-B411-E948651D71AE}"/>
    <hyperlink ref="B60" location="'EU AE3'!A1" display="EU AE3" xr:uid="{36B9F5AF-8AD9-43CD-81E7-8A526640F8B7}"/>
    <hyperlink ref="B62" location="'EU IRRBB1'!A1" display="EU IRRBB1" xr:uid="{82E5B092-FA27-4BB5-BA0B-87817F17B443}"/>
    <hyperlink ref="B76" r:id="rId1" xr:uid="{B14C44C2-D273-409F-A041-F71F33CBEF5E}"/>
    <hyperlink ref="B64" location="'EU KM2'!A1" display="EU KM2" xr:uid="{478C53AC-E139-4337-A467-F7AE03ECC7D1}"/>
    <hyperlink ref="B65" location="'EU TLAC1'!A1" display="EU TLAC1" xr:uid="{332635C9-833A-49D9-836A-99F1D833F342}"/>
    <hyperlink ref="B66" location="'EU TLAC3'!A1" display="EU TLAC3" xr:uid="{EDD3939B-5EB2-422E-960E-9C4785CF5CE9}"/>
    <hyperlink ref="B77" r:id="rId2" display="****Draft Implementing Standards on prudential disclosures on ESG risks in accordance with Article 449a CRR" xr:uid="{B02687A7-71AE-4098-B5B3-6A9FDFE0801E}"/>
    <hyperlink ref="B20" location="'EU CCyB2'!A1" display="EU CCyB2" xr:uid="{F7B39C60-CB53-42B6-A05F-C47F588D5455}"/>
    <hyperlink ref="B17"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5" location="'EU CC1'!A1" display="Composition of regulatory own funds" xr:uid="{56A427FD-FF34-4B7A-95CD-89C5F6B421B6}"/>
    <hyperlink ref="C16" location="'EU CC2'!A1" display="Reconciliation of regulatory own funds to balance sheet in the audited financial statements" xr:uid="{AE496D5F-F9C0-465C-B988-F32BAD53AF40}"/>
    <hyperlink ref="C17" location="'EU CCA'!A1" display="Main features of regulatory own funds instruments and eligible liabilities instruments" xr:uid="{37120EDF-3F06-4F09-A23E-A5B1B1E86523}"/>
    <hyperlink ref="C19" location="'EU CCyB1'!A1" display="Geographical distribution of credit exposures relevant for the calculation of the countercyclical buffer" xr:uid="{C47F4E93-63B6-46D1-A1B8-43FD90B4E97B}"/>
    <hyperlink ref="C20" location="'EU CCyB2'!A1" display="Amount of institution-specific countercyclical capital buffer" xr:uid="{99A59E8E-ABAD-4ED5-B4A5-655A17FF772A}"/>
    <hyperlink ref="C22" location="'EU LR1-LRSum'!A1" display="Summary reconciliation of accounting assets and leverage ratio exposures" xr:uid="{A8F40457-DFE8-420E-81AF-BE43A6F19DD2}"/>
    <hyperlink ref="C23" location="'EU LR2-LRCom'!A1" display="Leverage ratio common disclosure" xr:uid="{AA903AD5-5D43-4FA9-905E-535384317A9D}"/>
    <hyperlink ref="C24" location="'EU LR3_LRSpl'!A1" display="Split-up of on balance sheet exposures (excluding derivatives, SFTs and exempted exposures)" xr:uid="{32B8EC5B-84AF-4940-8953-804AC853D6E1}"/>
    <hyperlink ref="C26" location="'EU LIQ1'!A1" display="Quantitative information of LCR" xr:uid="{778BBFC4-92C1-472F-8312-67B43308E94D}"/>
    <hyperlink ref="C27" location="'EU LIQ2'!A1" display="Net Stable Funding Ratio " xr:uid="{E85378F9-551F-40C4-889C-AC1A697BD3D8}"/>
    <hyperlink ref="C29" location="'EU CR1'!A1" display="Performing and non-performing exposures and related provisions" xr:uid="{9FDD6594-1948-4F95-85A9-2096AC093E46}"/>
    <hyperlink ref="C30" location="'EU CR1-A'!A1" display="Maturity of exposures" xr:uid="{C7F76F59-407A-4429-954D-0E2920CF155C}"/>
    <hyperlink ref="C31" location="'EU CQ1'!A1" display="Credit quality of forborne exposures" xr:uid="{2B6F0438-8C08-40DA-B2FA-D07B7DFA8C55}"/>
    <hyperlink ref="C32" location="'EU CQ3'!A1" display="Credit quality of performing and non-performing exposures by past due days" xr:uid="{C522EF7C-57B2-4232-A0DF-A4AD8D4A8FD6}"/>
    <hyperlink ref="C33" location="'EU CQ5'!A1" display="Credit quality of loans and advances by industry" xr:uid="{1D131BEC-A2DD-44F2-A8D7-0C2F6D7B9511}"/>
    <hyperlink ref="C34" location="'EU CQ7'!A1" display="Collateral obtained by taking possession and execution processes " xr:uid="{5ED975B3-B8A9-4E66-85C7-FBCB80636B7C}"/>
    <hyperlink ref="C36" location="'EU CR3'!A1" display="CRM techniques overview:  Disclosure of the use of credit risk mitigation techniques" xr:uid="{B3CA931D-328C-4355-A179-6D2147EDF658}"/>
    <hyperlink ref="C38" location="'EU CR4'!A1" display="standardised approach – Credit risk exposure and CRM effects" xr:uid="{C117C4C6-7C17-4AEB-B324-F6358CCF1EA1}"/>
    <hyperlink ref="C39" location="'EU CR5'!A1" display="standardised approach" xr:uid="{F56CA292-76EB-4228-AA36-B82533CF9D7E}"/>
    <hyperlink ref="C41" location="'EU CCR1'!A1" display="Analysis of CCR exposure by approach" xr:uid="{E9C62842-8FA5-4B68-A8BB-39F9E1F9622A}"/>
    <hyperlink ref="C42" location="'EU CCR2'!A1" display="Transactions subject to own funds requirements for CVA risk" xr:uid="{5081C7BB-50E7-4BF7-B580-9F0C48DFAC84}"/>
    <hyperlink ref="C43" location="'EU CCR3'!A1" display="Standardised approach – CCR exposures by regulatory exposure class and risk weights" xr:uid="{CA19FA86-7005-424C-BBFB-29445D45FC3C}"/>
    <hyperlink ref="C44" location="'EU CCR5'!A1" display="Composition of collateral for CCR exposures" xr:uid="{EC359604-B66B-4505-8738-295FE9838F44}"/>
    <hyperlink ref="C45" location="'EU CCR6'!A1" display="Credit derivatives exposures" xr:uid="{40439774-F8A7-42BA-ACE3-6DCDA0C79239}"/>
    <hyperlink ref="C46" location="'EU CCR8'!A1" display="Exposures to CCPs" xr:uid="{7992B835-2BF5-4C73-AA5E-DEB829788391}"/>
    <hyperlink ref="C48" location="'EU-SEC1'!A1" display="Securitisation exposures in the non-trading book" xr:uid="{A4414EA9-5B05-47A8-8E07-BC1986BC845F}"/>
    <hyperlink ref="C49" location="'EU-SEC2'!A1" display="Securitisation exposures in the trading book" xr:uid="{2F49DC77-6141-4493-A12B-F76D7284890F}"/>
    <hyperlink ref="C50" location="'EU-SEC3'!A1" display="Securitisation exposures in the non-trading book and associated regulatory capital requirements - institution acting as originator or as sponsor" xr:uid="{002AEFFF-99A3-47DE-9DA8-C89380FD159A}"/>
    <hyperlink ref="C51" location="'EU-SEC4'!A1" display="Securitisation exposures in the non-trading book and associated regulatory capital requirements - institution acting as investor" xr:uid="{CEF1FE7D-0B14-4672-B5BF-4ADC7A13D9E8}"/>
    <hyperlink ref="C52" location="'EU-SEC5'!A1" display="Exposures securitised by the institution - Exposures in default and specific credit risk adjustments" xr:uid="{68B9CA7F-A600-4CA4-8BF9-8EFA58192833}"/>
    <hyperlink ref="C54" location="'EU REM1'!A1" display="Remuneration awarded for the financial year " xr:uid="{61F48B1C-4E62-45B0-9AD1-370B378C8DBE}"/>
    <hyperlink ref="C55" location="'EU REM2'!A1" display="Special payments  to staff whose professional activities have a material impact on institutions’ risk profile (identified staff)" xr:uid="{4311E898-A868-46CA-B342-CB7E4229EB70}"/>
    <hyperlink ref="C56" location="'EU REM5'!A1" display="Information on remuneration of staff whose professional activities have a material impact on institutions’ risk profile (identified staff)" xr:uid="{46F921F5-DAE8-4426-A17B-7130A73EC8CF}"/>
    <hyperlink ref="C58" location="'EU AE1'!A1" display="Encumbered and unencumbered assets" xr:uid="{CEE45D94-24E6-483A-9EA6-50F729F0947D}"/>
    <hyperlink ref="C59" location="'EU AE2'!A1" display="Collateral received and own debt securities issued" xr:uid="{7AC417E3-19FF-49FC-A78A-D9582A6379FD}"/>
    <hyperlink ref="C60" location="'EU AE3'!A1" display="Sources of encumbrance" xr:uid="{67ADA5CE-AAFE-417F-BF13-1587CF8DC8B5}"/>
    <hyperlink ref="C62" location="'EU IRRBB1'!A1" display="Interest rate risks of non-trading book activities" xr:uid="{8A7178A8-A631-4C9B-8118-BA6EC0DD0213}"/>
    <hyperlink ref="C64" location="'EU KM2'!A1" display="Key metrics - MREL and, where applicable, G-SII requirement for own funds and eligible liabilities" xr:uid="{5D253B41-B15F-443A-9045-A3764F895EFF}"/>
    <hyperlink ref="C65" location="'EU TLAC1'!A1" display="Composition - MREL and, where applicable, G-SII requirement for own funds and eligible liabilities " xr:uid="{BA3F0459-C5D2-43C4-8C70-F2D7F9D76D31}"/>
    <hyperlink ref="C66" location="'EU TLAC3'!A1" display="Creditor ranking - resolution entity" xr:uid="{DD0D679E-9CC8-41F4-802B-3D3A180BCDBF}"/>
    <hyperlink ref="B75:F75" r:id="rId3" display="**Implementing Technical Standards (ITS) on institutions’ public disclosures of the information referred to in Titles II and III of Part Eight of Regulation (EU) No 575/2013 " xr:uid="{44A746F1-F0D1-445F-BC86-BA5AB2B3E318}"/>
  </hyperlinks>
  <pageMargins left="0.23622047244094491" right="0.23622047244094491" top="0.74803149606299213" bottom="0.74803149606299213" header="0.31496062992125984" footer="0.31496062992125984"/>
  <pageSetup paperSize="9" scale="63"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pageSetUpPr fitToPage="1"/>
  </sheetPr>
  <dimension ref="B2:T62"/>
  <sheetViews>
    <sheetView showGridLines="0" showRowColHeaders="0" zoomScale="80" zoomScaleNormal="80" workbookViewId="0">
      <selection activeCell="I16" sqref="I16"/>
    </sheetView>
  </sheetViews>
  <sheetFormatPr baseColWidth="10" defaultColWidth="11.42578125" defaultRowHeight="15"/>
  <cols>
    <col min="1" max="1" width="4" customWidth="1"/>
    <col min="3" max="3" width="32.28515625" style="6" customWidth="1"/>
    <col min="4" max="18" width="11.5703125" customWidth="1"/>
  </cols>
  <sheetData>
    <row r="2" spans="2:18" ht="18.75">
      <c r="B2" s="607" t="s">
        <v>1114</v>
      </c>
      <c r="C2" s="607"/>
      <c r="D2" s="607"/>
      <c r="E2" s="607"/>
      <c r="F2" s="607"/>
      <c r="G2" s="607"/>
      <c r="H2" s="607"/>
      <c r="I2" s="607"/>
      <c r="J2" s="607"/>
      <c r="K2" s="607"/>
      <c r="L2" s="607"/>
      <c r="M2" s="607"/>
      <c r="N2" s="607"/>
      <c r="O2" s="607"/>
      <c r="P2" s="607"/>
      <c r="Q2" s="607"/>
      <c r="R2" s="607"/>
    </row>
    <row r="3" spans="2:18" ht="15.75">
      <c r="B3" s="72"/>
      <c r="C3" s="302"/>
      <c r="D3" s="77"/>
      <c r="E3" s="77"/>
      <c r="F3" s="77"/>
      <c r="G3" s="77"/>
      <c r="H3" s="77"/>
      <c r="I3" s="77"/>
      <c r="J3" s="77"/>
      <c r="K3" s="77"/>
      <c r="L3" s="77"/>
      <c r="M3" s="77"/>
      <c r="N3" s="77"/>
      <c r="O3" s="77"/>
      <c r="P3" s="77"/>
      <c r="Q3" s="608" t="s">
        <v>1195</v>
      </c>
      <c r="R3" s="608"/>
    </row>
    <row r="4" spans="2:18">
      <c r="B4" s="76"/>
      <c r="D4" s="8">
        <f>Table!G7</f>
        <v>45657</v>
      </c>
    </row>
    <row r="5" spans="2:18">
      <c r="B5" s="83"/>
      <c r="C5" s="83"/>
      <c r="D5" s="9" t="s">
        <v>2</v>
      </c>
      <c r="E5" s="9" t="s">
        <v>3</v>
      </c>
      <c r="F5" s="9" t="s">
        <v>4</v>
      </c>
      <c r="G5" s="9" t="s">
        <v>36</v>
      </c>
      <c r="H5" s="9" t="s">
        <v>37</v>
      </c>
      <c r="I5" s="9" t="s">
        <v>82</v>
      </c>
      <c r="J5" s="9" t="s">
        <v>83</v>
      </c>
      <c r="K5" s="9" t="s">
        <v>111</v>
      </c>
      <c r="L5" s="9" t="s">
        <v>267</v>
      </c>
      <c r="M5" s="9" t="s">
        <v>277</v>
      </c>
      <c r="N5" s="9" t="s">
        <v>278</v>
      </c>
      <c r="O5" s="9" t="s">
        <v>270</v>
      </c>
      <c r="P5" s="9" t="s">
        <v>266</v>
      </c>
      <c r="Q5" s="9" t="s">
        <v>268</v>
      </c>
      <c r="R5" s="9" t="s">
        <v>269</v>
      </c>
    </row>
    <row r="6" spans="2:18" ht="45" customHeight="1">
      <c r="B6" s="83"/>
      <c r="C6" s="83"/>
      <c r="D6" s="620" t="s">
        <v>519</v>
      </c>
      <c r="E6" s="620"/>
      <c r="F6" s="620"/>
      <c r="G6" s="620"/>
      <c r="H6" s="620"/>
      <c r="I6" s="620"/>
      <c r="J6" s="620" t="s">
        <v>520</v>
      </c>
      <c r="K6" s="620"/>
      <c r="L6" s="620"/>
      <c r="M6" s="620"/>
      <c r="N6" s="620"/>
      <c r="O6" s="620"/>
      <c r="P6" s="714" t="s">
        <v>521</v>
      </c>
      <c r="Q6" s="620" t="s">
        <v>522</v>
      </c>
      <c r="R6" s="620"/>
    </row>
    <row r="7" spans="2:18" ht="45" customHeight="1">
      <c r="B7" s="83"/>
      <c r="C7" s="83"/>
      <c r="D7" s="714" t="s">
        <v>523</v>
      </c>
      <c r="E7" s="620"/>
      <c r="F7" s="620"/>
      <c r="G7" s="714" t="s">
        <v>524</v>
      </c>
      <c r="H7" s="620"/>
      <c r="I7" s="620"/>
      <c r="J7" s="714" t="s">
        <v>525</v>
      </c>
      <c r="K7" s="620"/>
      <c r="L7" s="620"/>
      <c r="M7" s="714" t="s">
        <v>526</v>
      </c>
      <c r="N7" s="620"/>
      <c r="O7" s="620"/>
      <c r="P7" s="715"/>
      <c r="Q7" s="620" t="s">
        <v>527</v>
      </c>
      <c r="R7" s="620" t="s">
        <v>528</v>
      </c>
    </row>
    <row r="8" spans="2:18" ht="30">
      <c r="B8" s="83"/>
      <c r="C8" s="83"/>
      <c r="D8" s="271"/>
      <c r="E8" s="9" t="s">
        <v>529</v>
      </c>
      <c r="F8" s="9" t="s">
        <v>530</v>
      </c>
      <c r="G8" s="271"/>
      <c r="H8" s="9" t="s">
        <v>530</v>
      </c>
      <c r="I8" s="9" t="s">
        <v>531</v>
      </c>
      <c r="J8" s="271"/>
      <c r="K8" s="9" t="s">
        <v>529</v>
      </c>
      <c r="L8" s="9" t="s">
        <v>530</v>
      </c>
      <c r="M8" s="271"/>
      <c r="N8" s="9" t="s">
        <v>530</v>
      </c>
      <c r="O8" s="9" t="s">
        <v>531</v>
      </c>
      <c r="P8" s="716"/>
      <c r="Q8" s="620"/>
      <c r="R8" s="620"/>
    </row>
    <row r="9" spans="2:18" ht="30">
      <c r="B9" s="259" t="s">
        <v>532</v>
      </c>
      <c r="C9" s="16" t="s">
        <v>533</v>
      </c>
      <c r="D9" s="229">
        <v>436.04579100000001</v>
      </c>
      <c r="E9" s="229">
        <v>436.04579100000001</v>
      </c>
      <c r="F9" s="229">
        <v>0</v>
      </c>
      <c r="G9" s="229">
        <v>0</v>
      </c>
      <c r="H9" s="229">
        <v>0</v>
      </c>
      <c r="I9" s="229">
        <v>0</v>
      </c>
      <c r="J9" s="229">
        <v>0</v>
      </c>
      <c r="K9" s="229">
        <v>0</v>
      </c>
      <c r="L9" s="229">
        <v>0</v>
      </c>
      <c r="M9" s="229">
        <v>0</v>
      </c>
      <c r="N9" s="229">
        <v>0</v>
      </c>
      <c r="O9" s="229">
        <v>0</v>
      </c>
      <c r="P9" s="229">
        <v>0</v>
      </c>
      <c r="Q9" s="229">
        <v>0</v>
      </c>
      <c r="R9" s="229">
        <v>0</v>
      </c>
    </row>
    <row r="10" spans="2:18">
      <c r="B10" s="259" t="s">
        <v>293</v>
      </c>
      <c r="C10" s="16" t="s">
        <v>534</v>
      </c>
      <c r="D10" s="229">
        <v>36794.257941999997</v>
      </c>
      <c r="E10" s="229">
        <v>34804.402013999999</v>
      </c>
      <c r="F10" s="229">
        <v>1593.249082</v>
      </c>
      <c r="G10" s="229">
        <v>320.16852</v>
      </c>
      <c r="H10" s="229">
        <v>1.0625990000000001</v>
      </c>
      <c r="I10" s="229">
        <v>319.10592300000002</v>
      </c>
      <c r="J10" s="229">
        <v>-24.803357999999999</v>
      </c>
      <c r="K10" s="229">
        <v>-11.237087000000001</v>
      </c>
      <c r="L10" s="229">
        <v>-13.566271</v>
      </c>
      <c r="M10" s="229">
        <v>-86.432274000000007</v>
      </c>
      <c r="N10" s="229">
        <v>-3.9051000000000002E-2</v>
      </c>
      <c r="O10" s="229">
        <v>-86.241645000000005</v>
      </c>
      <c r="P10" s="229">
        <v>0</v>
      </c>
      <c r="Q10" s="229">
        <v>74.963345000000004</v>
      </c>
      <c r="R10" s="229">
        <v>0</v>
      </c>
    </row>
    <row r="11" spans="2:18">
      <c r="B11" s="260" t="s">
        <v>295</v>
      </c>
      <c r="C11" s="303" t="s">
        <v>535</v>
      </c>
      <c r="D11" s="242">
        <v>0</v>
      </c>
      <c r="E11" s="242">
        <v>0</v>
      </c>
      <c r="F11" s="242">
        <v>0</v>
      </c>
      <c r="G11" s="229">
        <v>0</v>
      </c>
      <c r="H11" s="229">
        <v>0</v>
      </c>
      <c r="I11" s="229">
        <v>0</v>
      </c>
      <c r="J11" s="229">
        <v>0</v>
      </c>
      <c r="K11" s="229">
        <v>0</v>
      </c>
      <c r="L11" s="229">
        <v>0</v>
      </c>
      <c r="M11" s="229">
        <v>0</v>
      </c>
      <c r="N11" s="229">
        <v>0</v>
      </c>
      <c r="O11" s="229">
        <v>0</v>
      </c>
      <c r="P11" s="229">
        <v>0</v>
      </c>
      <c r="Q11" s="229">
        <v>0</v>
      </c>
      <c r="R11" s="229">
        <v>0</v>
      </c>
    </row>
    <row r="12" spans="2:18">
      <c r="B12" s="260" t="s">
        <v>536</v>
      </c>
      <c r="C12" s="303" t="s">
        <v>537</v>
      </c>
      <c r="D12" s="242">
        <v>7.1099909999999999</v>
      </c>
      <c r="E12" s="242">
        <v>7.1099909999999999</v>
      </c>
      <c r="F12" s="242">
        <v>0</v>
      </c>
      <c r="G12" s="229">
        <v>0</v>
      </c>
      <c r="H12" s="229">
        <v>0</v>
      </c>
      <c r="I12" s="229">
        <v>0</v>
      </c>
      <c r="J12" s="229">
        <v>-2.098E-3</v>
      </c>
      <c r="K12" s="229">
        <v>-2.098E-3</v>
      </c>
      <c r="L12" s="229">
        <v>0</v>
      </c>
      <c r="M12" s="229">
        <v>0</v>
      </c>
      <c r="N12" s="229">
        <v>0</v>
      </c>
      <c r="O12" s="229">
        <v>0</v>
      </c>
      <c r="P12" s="229">
        <v>0</v>
      </c>
      <c r="Q12" s="229">
        <v>0</v>
      </c>
      <c r="R12" s="229">
        <v>0</v>
      </c>
    </row>
    <row r="13" spans="2:18">
      <c r="B13" s="260" t="s">
        <v>538</v>
      </c>
      <c r="C13" s="303" t="s">
        <v>539</v>
      </c>
      <c r="D13" s="242">
        <v>0</v>
      </c>
      <c r="E13" s="242">
        <v>0</v>
      </c>
      <c r="F13" s="242">
        <v>0</v>
      </c>
      <c r="G13" s="229">
        <v>0</v>
      </c>
      <c r="H13" s="229">
        <v>0</v>
      </c>
      <c r="I13" s="229">
        <v>0</v>
      </c>
      <c r="J13" s="229">
        <v>0</v>
      </c>
      <c r="K13" s="229">
        <v>0</v>
      </c>
      <c r="L13" s="229">
        <v>0</v>
      </c>
      <c r="M13" s="229">
        <v>0</v>
      </c>
      <c r="N13" s="229">
        <v>0</v>
      </c>
      <c r="O13" s="229">
        <v>0</v>
      </c>
      <c r="P13" s="229">
        <v>0</v>
      </c>
      <c r="Q13" s="229">
        <v>0</v>
      </c>
      <c r="R13" s="229">
        <v>0</v>
      </c>
    </row>
    <row r="14" spans="2:18">
      <c r="B14" s="260" t="s">
        <v>540</v>
      </c>
      <c r="C14" s="304" t="s">
        <v>541</v>
      </c>
      <c r="D14" s="242">
        <v>85.720929999999996</v>
      </c>
      <c r="E14" s="242">
        <v>85.720929999999996</v>
      </c>
      <c r="F14" s="242">
        <v>0</v>
      </c>
      <c r="G14" s="229">
        <v>0</v>
      </c>
      <c r="H14" s="229">
        <v>0</v>
      </c>
      <c r="I14" s="229">
        <v>0</v>
      </c>
      <c r="J14" s="229">
        <v>-2.1172E-2</v>
      </c>
      <c r="K14" s="229">
        <v>-2.1172E-2</v>
      </c>
      <c r="L14" s="229">
        <v>0</v>
      </c>
      <c r="M14" s="229">
        <v>0</v>
      </c>
      <c r="N14" s="229">
        <v>0</v>
      </c>
      <c r="O14" s="229">
        <v>0</v>
      </c>
      <c r="P14" s="229">
        <v>0</v>
      </c>
      <c r="Q14" s="229">
        <v>0</v>
      </c>
      <c r="R14" s="229">
        <v>0</v>
      </c>
    </row>
    <row r="15" spans="2:18">
      <c r="B15" s="260" t="s">
        <v>542</v>
      </c>
      <c r="C15" s="304" t="s">
        <v>543</v>
      </c>
      <c r="D15" s="242">
        <v>2807.5887339999999</v>
      </c>
      <c r="E15" s="242">
        <v>2609.1097</v>
      </c>
      <c r="F15" s="242">
        <v>198.47903400000001</v>
      </c>
      <c r="G15" s="229">
        <v>69.699410999999998</v>
      </c>
      <c r="H15" s="229">
        <v>0</v>
      </c>
      <c r="I15" s="229">
        <v>69.699410999999998</v>
      </c>
      <c r="J15" s="229">
        <v>-4.2910719999999998</v>
      </c>
      <c r="K15" s="229">
        <v>-2.1871619999999998</v>
      </c>
      <c r="L15" s="229">
        <v>-2.1039099999999999</v>
      </c>
      <c r="M15" s="229">
        <v>-1.74874</v>
      </c>
      <c r="N15" s="229">
        <v>0</v>
      </c>
      <c r="O15" s="229">
        <v>-1.74874</v>
      </c>
      <c r="P15" s="229">
        <v>0</v>
      </c>
      <c r="Q15" s="229">
        <v>71.638305000000003</v>
      </c>
      <c r="R15" s="229">
        <v>0</v>
      </c>
    </row>
    <row r="16" spans="2:18">
      <c r="B16" s="260" t="s">
        <v>544</v>
      </c>
      <c r="C16" s="25" t="s">
        <v>545</v>
      </c>
      <c r="D16" s="242">
        <v>2807.5882259999998</v>
      </c>
      <c r="E16" s="242">
        <v>2609.1091919999999</v>
      </c>
      <c r="F16" s="242">
        <v>198.47903400000001</v>
      </c>
      <c r="G16" s="229">
        <v>69.699410999999998</v>
      </c>
      <c r="H16" s="229">
        <v>0</v>
      </c>
      <c r="I16" s="229">
        <v>69.699410999999998</v>
      </c>
      <c r="J16" s="229">
        <v>-4.2910719999999998</v>
      </c>
      <c r="K16" s="229">
        <v>-2.1871619999999998</v>
      </c>
      <c r="L16" s="229">
        <v>-2.1039099999999999</v>
      </c>
      <c r="M16" s="229">
        <v>-1.74874</v>
      </c>
      <c r="N16" s="229">
        <v>0</v>
      </c>
      <c r="O16" s="229">
        <v>-1.74874</v>
      </c>
      <c r="P16" s="229">
        <v>0</v>
      </c>
      <c r="Q16" s="229">
        <v>71.638305000000003</v>
      </c>
      <c r="R16" s="229">
        <v>0</v>
      </c>
    </row>
    <row r="17" spans="2:20">
      <c r="B17" s="260" t="s">
        <v>546</v>
      </c>
      <c r="C17" s="303" t="s">
        <v>547</v>
      </c>
      <c r="D17" s="242">
        <v>33893.838286999999</v>
      </c>
      <c r="E17" s="242">
        <v>32102.461393000001</v>
      </c>
      <c r="F17" s="242">
        <v>1394.7700480000001</v>
      </c>
      <c r="G17" s="229">
        <v>250.469109</v>
      </c>
      <c r="H17" s="229">
        <v>1.0625990000000001</v>
      </c>
      <c r="I17" s="229">
        <v>249.40651199999999</v>
      </c>
      <c r="J17" s="229">
        <v>-20.489015999999999</v>
      </c>
      <c r="K17" s="229">
        <v>-11.237087000000001</v>
      </c>
      <c r="L17" s="229">
        <v>-13.566271</v>
      </c>
      <c r="M17" s="229">
        <v>-84.683533999999995</v>
      </c>
      <c r="N17" s="229">
        <v>-3.9051000000000002E-2</v>
      </c>
      <c r="O17" s="229">
        <v>-84.492904999999993</v>
      </c>
      <c r="P17" s="229">
        <v>0</v>
      </c>
      <c r="Q17" s="229">
        <v>3.32504</v>
      </c>
      <c r="R17" s="229">
        <v>0</v>
      </c>
    </row>
    <row r="18" spans="2:20">
      <c r="B18" s="259" t="s">
        <v>548</v>
      </c>
      <c r="C18" s="16" t="s">
        <v>549</v>
      </c>
      <c r="D18" s="242">
        <v>7756.0072360000004</v>
      </c>
      <c r="E18" s="229">
        <v>0</v>
      </c>
      <c r="F18" s="229">
        <v>0</v>
      </c>
      <c r="G18" s="229">
        <v>0</v>
      </c>
      <c r="H18" s="229">
        <v>0</v>
      </c>
      <c r="I18" s="229">
        <v>0</v>
      </c>
      <c r="J18" s="229">
        <v>0</v>
      </c>
      <c r="K18" s="229">
        <v>0</v>
      </c>
      <c r="L18" s="229">
        <v>0</v>
      </c>
      <c r="M18" s="229">
        <v>0</v>
      </c>
      <c r="N18" s="229">
        <v>0</v>
      </c>
      <c r="O18" s="229">
        <v>0</v>
      </c>
      <c r="P18" s="229">
        <v>0</v>
      </c>
      <c r="Q18" s="229">
        <v>0</v>
      </c>
      <c r="R18" s="229">
        <v>0</v>
      </c>
    </row>
    <row r="19" spans="2:20">
      <c r="B19" s="260" t="s">
        <v>550</v>
      </c>
      <c r="C19" s="303" t="s">
        <v>535</v>
      </c>
      <c r="D19" s="242">
        <v>0</v>
      </c>
      <c r="E19" s="242">
        <v>0</v>
      </c>
      <c r="F19" s="242">
        <v>0</v>
      </c>
      <c r="G19" s="229">
        <v>0</v>
      </c>
      <c r="H19" s="229">
        <v>0</v>
      </c>
      <c r="I19" s="229">
        <v>0</v>
      </c>
      <c r="J19" s="229">
        <v>0</v>
      </c>
      <c r="K19" s="229">
        <v>0</v>
      </c>
      <c r="L19" s="229">
        <v>0</v>
      </c>
      <c r="M19" s="229">
        <v>0</v>
      </c>
      <c r="N19" s="229">
        <v>0</v>
      </c>
      <c r="O19" s="229">
        <v>0</v>
      </c>
      <c r="P19" s="229">
        <v>0</v>
      </c>
      <c r="Q19" s="229">
        <v>0</v>
      </c>
      <c r="R19" s="229">
        <v>0</v>
      </c>
    </row>
    <row r="20" spans="2:20">
      <c r="B20" s="260" t="s">
        <v>551</v>
      </c>
      <c r="C20" s="303" t="s">
        <v>537</v>
      </c>
      <c r="D20" s="242">
        <v>1087.4148970000001</v>
      </c>
      <c r="E20" s="242">
        <v>0</v>
      </c>
      <c r="F20" s="242">
        <v>0</v>
      </c>
      <c r="G20" s="229">
        <v>0</v>
      </c>
      <c r="H20" s="229">
        <v>0</v>
      </c>
      <c r="I20" s="229">
        <v>0</v>
      </c>
      <c r="J20" s="229">
        <v>0</v>
      </c>
      <c r="K20" s="229">
        <v>0</v>
      </c>
      <c r="L20" s="229">
        <v>0</v>
      </c>
      <c r="M20" s="229">
        <v>0</v>
      </c>
      <c r="N20" s="229">
        <v>0</v>
      </c>
      <c r="O20" s="229">
        <v>0</v>
      </c>
      <c r="P20" s="229">
        <v>0</v>
      </c>
      <c r="Q20" s="229">
        <v>0</v>
      </c>
      <c r="R20" s="229">
        <v>0</v>
      </c>
    </row>
    <row r="21" spans="2:20">
      <c r="B21" s="260" t="s">
        <v>552</v>
      </c>
      <c r="C21" s="303" t="s">
        <v>539</v>
      </c>
      <c r="D21" s="242">
        <v>6668.5923389999998</v>
      </c>
      <c r="E21" s="242">
        <v>0</v>
      </c>
      <c r="F21" s="242">
        <v>0</v>
      </c>
      <c r="G21" s="229">
        <v>0</v>
      </c>
      <c r="H21" s="229">
        <v>0</v>
      </c>
      <c r="I21" s="229">
        <v>0</v>
      </c>
      <c r="J21" s="229">
        <v>0</v>
      </c>
      <c r="K21" s="229">
        <v>0</v>
      </c>
      <c r="L21" s="229">
        <v>0</v>
      </c>
      <c r="M21" s="229">
        <v>0</v>
      </c>
      <c r="N21" s="229">
        <v>0</v>
      </c>
      <c r="O21" s="229">
        <v>0</v>
      </c>
      <c r="P21" s="229">
        <v>0</v>
      </c>
      <c r="Q21" s="229">
        <v>0</v>
      </c>
      <c r="R21" s="229">
        <v>0</v>
      </c>
    </row>
    <row r="22" spans="2:20">
      <c r="B22" s="260" t="s">
        <v>553</v>
      </c>
      <c r="C22" s="304" t="s">
        <v>541</v>
      </c>
      <c r="D22" s="242">
        <v>0</v>
      </c>
      <c r="E22" s="242">
        <v>0</v>
      </c>
      <c r="F22" s="242">
        <v>0</v>
      </c>
      <c r="G22" s="229">
        <v>0</v>
      </c>
      <c r="H22" s="229">
        <v>0</v>
      </c>
      <c r="I22" s="229">
        <v>0</v>
      </c>
      <c r="J22" s="229">
        <v>0</v>
      </c>
      <c r="K22" s="229">
        <v>0</v>
      </c>
      <c r="L22" s="229">
        <v>0</v>
      </c>
      <c r="M22" s="229">
        <v>0</v>
      </c>
      <c r="N22" s="229">
        <v>0</v>
      </c>
      <c r="O22" s="229">
        <v>0</v>
      </c>
      <c r="P22" s="229">
        <v>0</v>
      </c>
      <c r="Q22" s="229">
        <v>0</v>
      </c>
      <c r="R22" s="229">
        <v>0</v>
      </c>
    </row>
    <row r="23" spans="2:20">
      <c r="B23" s="260" t="s">
        <v>554</v>
      </c>
      <c r="C23" s="304" t="s">
        <v>543</v>
      </c>
      <c r="D23" s="242">
        <v>0</v>
      </c>
      <c r="E23" s="242">
        <v>0</v>
      </c>
      <c r="F23" s="242">
        <v>0</v>
      </c>
      <c r="G23" s="229">
        <v>0</v>
      </c>
      <c r="H23" s="229">
        <v>0</v>
      </c>
      <c r="I23" s="229">
        <v>0</v>
      </c>
      <c r="J23" s="229">
        <v>0</v>
      </c>
      <c r="K23" s="229">
        <v>0</v>
      </c>
      <c r="L23" s="229">
        <v>0</v>
      </c>
      <c r="M23" s="229">
        <v>0</v>
      </c>
      <c r="N23" s="229">
        <v>0</v>
      </c>
      <c r="O23" s="229">
        <v>0</v>
      </c>
      <c r="P23" s="229">
        <v>0</v>
      </c>
      <c r="Q23" s="229">
        <v>0</v>
      </c>
      <c r="R23" s="229">
        <v>0</v>
      </c>
    </row>
    <row r="24" spans="2:20">
      <c r="B24" s="259" t="s">
        <v>555</v>
      </c>
      <c r="C24" s="16" t="s">
        <v>556</v>
      </c>
      <c r="D24" s="229">
        <v>4237.3096260000002</v>
      </c>
      <c r="E24" s="229">
        <v>4194.1680539999998</v>
      </c>
      <c r="F24" s="229">
        <v>43.141571999999996</v>
      </c>
      <c r="G24" s="229">
        <v>0.111333</v>
      </c>
      <c r="H24" s="229">
        <v>0</v>
      </c>
      <c r="I24" s="229">
        <v>0.111333</v>
      </c>
      <c r="J24" s="229">
        <v>0</v>
      </c>
      <c r="K24" s="229">
        <v>0</v>
      </c>
      <c r="L24" s="229">
        <v>0</v>
      </c>
      <c r="M24" s="229">
        <v>0</v>
      </c>
      <c r="N24" s="229">
        <v>0</v>
      </c>
      <c r="O24" s="229">
        <v>0</v>
      </c>
      <c r="P24" s="469">
        <v>0</v>
      </c>
      <c r="Q24" s="229">
        <v>0</v>
      </c>
      <c r="R24" s="229">
        <v>0</v>
      </c>
    </row>
    <row r="25" spans="2:20">
      <c r="B25" s="260" t="s">
        <v>557</v>
      </c>
      <c r="C25" s="303" t="s">
        <v>535</v>
      </c>
      <c r="D25" s="229">
        <v>0</v>
      </c>
      <c r="E25" s="229">
        <v>0</v>
      </c>
      <c r="F25" s="229">
        <v>0</v>
      </c>
      <c r="G25" s="229">
        <v>0</v>
      </c>
      <c r="H25" s="229">
        <v>0</v>
      </c>
      <c r="I25" s="229">
        <v>0</v>
      </c>
      <c r="J25" s="229">
        <v>0</v>
      </c>
      <c r="K25" s="229">
        <v>0</v>
      </c>
      <c r="L25" s="229">
        <v>0</v>
      </c>
      <c r="M25" s="229">
        <v>0</v>
      </c>
      <c r="N25" s="229">
        <v>0</v>
      </c>
      <c r="O25" s="229">
        <v>0</v>
      </c>
      <c r="P25" s="469">
        <v>0</v>
      </c>
      <c r="Q25" s="229">
        <v>0</v>
      </c>
      <c r="R25" s="229">
        <v>0</v>
      </c>
    </row>
    <row r="26" spans="2:20">
      <c r="B26" s="260" t="s">
        <v>558</v>
      </c>
      <c r="C26" s="303" t="s">
        <v>537</v>
      </c>
      <c r="D26" s="229">
        <v>0.18968199999999999</v>
      </c>
      <c r="E26" s="229">
        <v>0.18968199999999999</v>
      </c>
      <c r="F26" s="229">
        <v>0</v>
      </c>
      <c r="G26" s="229">
        <v>0</v>
      </c>
      <c r="H26" s="229">
        <v>0</v>
      </c>
      <c r="I26" s="229">
        <v>0</v>
      </c>
      <c r="J26" s="229">
        <v>5.5999999999999999E-5</v>
      </c>
      <c r="K26" s="229">
        <v>5.5999999999999999E-5</v>
      </c>
      <c r="L26" s="229">
        <v>0</v>
      </c>
      <c r="M26" s="229">
        <v>0</v>
      </c>
      <c r="N26" s="229">
        <v>0</v>
      </c>
      <c r="O26" s="229">
        <v>0</v>
      </c>
      <c r="P26" s="469">
        <v>0</v>
      </c>
      <c r="Q26" s="229">
        <v>0</v>
      </c>
      <c r="R26" s="229">
        <v>0</v>
      </c>
    </row>
    <row r="27" spans="2:20">
      <c r="B27" s="260" t="s">
        <v>559</v>
      </c>
      <c r="C27" s="303" t="s">
        <v>539</v>
      </c>
      <c r="D27" s="229">
        <v>2.1300539999999999</v>
      </c>
      <c r="E27" s="229">
        <v>2.1300539999999999</v>
      </c>
      <c r="F27" s="229">
        <v>0</v>
      </c>
      <c r="G27" s="229">
        <v>0</v>
      </c>
      <c r="H27" s="229">
        <v>0</v>
      </c>
      <c r="I27" s="229">
        <v>0</v>
      </c>
      <c r="J27" s="229">
        <v>0</v>
      </c>
      <c r="K27" s="229">
        <v>0</v>
      </c>
      <c r="L27" s="229">
        <v>0</v>
      </c>
      <c r="M27" s="229">
        <v>0</v>
      </c>
      <c r="N27" s="229">
        <v>0</v>
      </c>
      <c r="O27" s="229">
        <v>0</v>
      </c>
      <c r="P27" s="469">
        <v>0</v>
      </c>
      <c r="Q27" s="229">
        <v>0</v>
      </c>
      <c r="R27" s="229">
        <v>0</v>
      </c>
    </row>
    <row r="28" spans="2:20">
      <c r="B28" s="260" t="s">
        <v>560</v>
      </c>
      <c r="C28" s="304" t="s">
        <v>541</v>
      </c>
      <c r="D28" s="229">
        <v>0.94743999999999995</v>
      </c>
      <c r="E28" s="229">
        <v>0.94743999999999995</v>
      </c>
      <c r="F28" s="229">
        <v>0</v>
      </c>
      <c r="G28" s="229">
        <v>0</v>
      </c>
      <c r="H28" s="229">
        <v>0</v>
      </c>
      <c r="I28" s="229">
        <v>0</v>
      </c>
      <c r="J28" s="229">
        <v>1.2799999999999999E-4</v>
      </c>
      <c r="K28" s="229">
        <v>1.2799999999999999E-4</v>
      </c>
      <c r="L28" s="229">
        <v>0</v>
      </c>
      <c r="M28" s="229">
        <v>0</v>
      </c>
      <c r="N28" s="229">
        <v>0</v>
      </c>
      <c r="O28" s="229">
        <v>0</v>
      </c>
      <c r="P28" s="469">
        <v>0</v>
      </c>
      <c r="Q28" s="229">
        <v>0</v>
      </c>
      <c r="R28" s="229">
        <v>0</v>
      </c>
    </row>
    <row r="29" spans="2:20">
      <c r="B29" s="260" t="s">
        <v>561</v>
      </c>
      <c r="C29" s="304" t="s">
        <v>543</v>
      </c>
      <c r="D29" s="229">
        <v>220.59565699999999</v>
      </c>
      <c r="E29" s="229">
        <v>199.960047</v>
      </c>
      <c r="F29" s="229">
        <v>20.63561</v>
      </c>
      <c r="G29" s="229">
        <v>0.111333</v>
      </c>
      <c r="H29" s="229">
        <v>0</v>
      </c>
      <c r="I29" s="229">
        <v>0.111333</v>
      </c>
      <c r="J29" s="229">
        <v>0.209235</v>
      </c>
      <c r="K29" s="229">
        <v>0.110416</v>
      </c>
      <c r="L29" s="229">
        <v>9.8819000000000004E-2</v>
      </c>
      <c r="M29" s="229">
        <v>0</v>
      </c>
      <c r="N29" s="229">
        <v>0</v>
      </c>
      <c r="O29" s="229">
        <v>0</v>
      </c>
      <c r="P29" s="469">
        <v>0</v>
      </c>
      <c r="Q29" s="229">
        <v>0</v>
      </c>
      <c r="R29" s="229">
        <v>0</v>
      </c>
    </row>
    <row r="30" spans="2:20">
      <c r="B30" s="260" t="s">
        <v>562</v>
      </c>
      <c r="C30" s="303" t="s">
        <v>547</v>
      </c>
      <c r="D30" s="229">
        <v>4013.4467930000001</v>
      </c>
      <c r="E30" s="229">
        <v>3990.9408309999999</v>
      </c>
      <c r="F30" s="229">
        <v>22.505962</v>
      </c>
      <c r="G30" s="229">
        <v>0</v>
      </c>
      <c r="H30" s="229">
        <v>0</v>
      </c>
      <c r="I30" s="229">
        <v>0</v>
      </c>
      <c r="J30" s="229">
        <v>0.774841</v>
      </c>
      <c r="K30" s="229">
        <v>0.530474</v>
      </c>
      <c r="L30" s="229">
        <v>0.244367</v>
      </c>
      <c r="M30" s="229">
        <v>0</v>
      </c>
      <c r="N30" s="229">
        <v>0</v>
      </c>
      <c r="O30" s="229">
        <v>0</v>
      </c>
      <c r="P30" s="469">
        <v>0</v>
      </c>
      <c r="Q30" s="229">
        <v>0</v>
      </c>
      <c r="R30" s="229">
        <v>0</v>
      </c>
    </row>
    <row r="31" spans="2:20" ht="15.75" thickBot="1">
      <c r="B31" s="300" t="s">
        <v>563</v>
      </c>
      <c r="C31" s="301" t="s">
        <v>34</v>
      </c>
      <c r="D31" s="358">
        <v>49223.620595</v>
      </c>
      <c r="E31" s="358">
        <v>39434.615858999998</v>
      </c>
      <c r="F31" s="358">
        <v>1636.390654</v>
      </c>
      <c r="G31" s="358">
        <v>320.279853</v>
      </c>
      <c r="H31" s="358">
        <v>1.0625990000000001</v>
      </c>
      <c r="I31" s="358">
        <v>319.21725600000002</v>
      </c>
      <c r="J31" s="358">
        <v>-24.803357999999999</v>
      </c>
      <c r="K31" s="358">
        <v>-11.237087000000001</v>
      </c>
      <c r="L31" s="358">
        <v>-13.566271</v>
      </c>
      <c r="M31" s="358">
        <v>-86.432274000000007</v>
      </c>
      <c r="N31" s="358">
        <v>-3.9051000000000002E-2</v>
      </c>
      <c r="O31" s="358">
        <v>-86.241645000000005</v>
      </c>
      <c r="P31" s="358">
        <v>0</v>
      </c>
      <c r="Q31" s="358">
        <v>74.963345000000004</v>
      </c>
      <c r="R31" s="358">
        <v>0</v>
      </c>
      <c r="T31" s="174"/>
    </row>
    <row r="35" spans="2:18">
      <c r="B35" s="76"/>
      <c r="D35" s="8">
        <f>EOMONTH(D4,-12)</f>
        <v>45291</v>
      </c>
    </row>
    <row r="36" spans="2:18">
      <c r="B36" s="83"/>
      <c r="C36" s="83"/>
      <c r="D36" s="9" t="s">
        <v>2</v>
      </c>
      <c r="E36" s="9" t="s">
        <v>3</v>
      </c>
      <c r="F36" s="9" t="s">
        <v>4</v>
      </c>
      <c r="G36" s="9" t="s">
        <v>36</v>
      </c>
      <c r="H36" s="9" t="s">
        <v>37</v>
      </c>
      <c r="I36" s="9" t="s">
        <v>82</v>
      </c>
      <c r="J36" s="9" t="s">
        <v>83</v>
      </c>
      <c r="K36" s="9" t="s">
        <v>111</v>
      </c>
      <c r="L36" s="9" t="s">
        <v>267</v>
      </c>
      <c r="M36" s="9" t="s">
        <v>277</v>
      </c>
      <c r="N36" s="9" t="s">
        <v>278</v>
      </c>
      <c r="O36" s="9" t="s">
        <v>270</v>
      </c>
      <c r="P36" s="9" t="s">
        <v>266</v>
      </c>
      <c r="Q36" s="9" t="s">
        <v>268</v>
      </c>
      <c r="R36" s="9" t="s">
        <v>269</v>
      </c>
    </row>
    <row r="37" spans="2:18">
      <c r="B37" s="83"/>
      <c r="C37" s="83"/>
      <c r="D37" s="620" t="s">
        <v>519</v>
      </c>
      <c r="E37" s="620"/>
      <c r="F37" s="620"/>
      <c r="G37" s="620"/>
      <c r="H37" s="620"/>
      <c r="I37" s="620"/>
      <c r="J37" s="620" t="s">
        <v>520</v>
      </c>
      <c r="K37" s="620"/>
      <c r="L37" s="620"/>
      <c r="M37" s="620"/>
      <c r="N37" s="620"/>
      <c r="O37" s="620"/>
      <c r="P37" s="714" t="s">
        <v>521</v>
      </c>
      <c r="Q37" s="620" t="s">
        <v>522</v>
      </c>
      <c r="R37" s="620"/>
    </row>
    <row r="38" spans="2:18">
      <c r="B38" s="83"/>
      <c r="C38" s="83"/>
      <c r="D38" s="714" t="s">
        <v>523</v>
      </c>
      <c r="E38" s="620"/>
      <c r="F38" s="620"/>
      <c r="G38" s="714" t="s">
        <v>524</v>
      </c>
      <c r="H38" s="620"/>
      <c r="I38" s="620"/>
      <c r="J38" s="714" t="s">
        <v>525</v>
      </c>
      <c r="K38" s="620"/>
      <c r="L38" s="620"/>
      <c r="M38" s="714" t="s">
        <v>526</v>
      </c>
      <c r="N38" s="620"/>
      <c r="O38" s="620"/>
      <c r="P38" s="715"/>
      <c r="Q38" s="620" t="s">
        <v>527</v>
      </c>
      <c r="R38" s="620" t="s">
        <v>528</v>
      </c>
    </row>
    <row r="39" spans="2:18" ht="30">
      <c r="B39" s="83"/>
      <c r="C39" s="83"/>
      <c r="D39" s="271"/>
      <c r="E39" s="9" t="s">
        <v>529</v>
      </c>
      <c r="F39" s="9" t="s">
        <v>530</v>
      </c>
      <c r="G39" s="271"/>
      <c r="H39" s="9" t="s">
        <v>530</v>
      </c>
      <c r="I39" s="9" t="s">
        <v>531</v>
      </c>
      <c r="J39" s="271"/>
      <c r="K39" s="9" t="s">
        <v>529</v>
      </c>
      <c r="L39" s="9" t="s">
        <v>530</v>
      </c>
      <c r="M39" s="271"/>
      <c r="N39" s="9" t="s">
        <v>530</v>
      </c>
      <c r="O39" s="9" t="s">
        <v>531</v>
      </c>
      <c r="P39" s="716"/>
      <c r="Q39" s="620"/>
      <c r="R39" s="620"/>
    </row>
    <row r="40" spans="2:18" ht="30">
      <c r="B40" s="259" t="s">
        <v>532</v>
      </c>
      <c r="C40" s="16" t="s">
        <v>533</v>
      </c>
      <c r="D40" s="229">
        <v>414.50687499999998</v>
      </c>
      <c r="E40" s="229">
        <v>414.50687499999998</v>
      </c>
      <c r="F40" s="229">
        <v>0</v>
      </c>
      <c r="G40" s="229">
        <v>0</v>
      </c>
      <c r="H40" s="229">
        <v>0</v>
      </c>
      <c r="I40" s="229">
        <v>0</v>
      </c>
      <c r="J40" s="229">
        <v>0</v>
      </c>
      <c r="K40" s="229">
        <v>0</v>
      </c>
      <c r="L40" s="229">
        <v>0</v>
      </c>
      <c r="M40" s="229">
        <v>0</v>
      </c>
      <c r="N40" s="229">
        <v>0</v>
      </c>
      <c r="O40" s="229">
        <v>0</v>
      </c>
      <c r="P40" s="229">
        <v>0</v>
      </c>
      <c r="Q40" s="229">
        <v>0</v>
      </c>
      <c r="R40" s="229">
        <v>0</v>
      </c>
    </row>
    <row r="41" spans="2:18">
      <c r="B41" s="259" t="s">
        <v>293</v>
      </c>
      <c r="C41" s="16" t="s">
        <v>534</v>
      </c>
      <c r="D41" s="229">
        <v>37706.340477999998</v>
      </c>
      <c r="E41" s="229">
        <v>35971.938950999996</v>
      </c>
      <c r="F41" s="229">
        <v>1488.3143540000001</v>
      </c>
      <c r="G41" s="229">
        <v>279.14751000000001</v>
      </c>
      <c r="H41" s="229">
        <v>1.952723</v>
      </c>
      <c r="I41" s="229">
        <v>277.19478700000002</v>
      </c>
      <c r="J41" s="229">
        <v>-23.523306000000002</v>
      </c>
      <c r="K41" s="229">
        <v>-11.568374</v>
      </c>
      <c r="L41" s="229">
        <v>-11.954931999999999</v>
      </c>
      <c r="M41" s="229">
        <v>-84.860769000000005</v>
      </c>
      <c r="N41" s="229">
        <v>-6.6225000000000006E-2</v>
      </c>
      <c r="O41" s="229">
        <v>-84.691469999999995</v>
      </c>
      <c r="P41" s="229">
        <v>0</v>
      </c>
      <c r="Q41" s="229">
        <v>73.186724999999996</v>
      </c>
      <c r="R41" s="229">
        <v>0</v>
      </c>
    </row>
    <row r="42" spans="2:18">
      <c r="B42" s="260" t="s">
        <v>295</v>
      </c>
      <c r="C42" s="303" t="s">
        <v>535</v>
      </c>
      <c r="D42" s="242">
        <v>0</v>
      </c>
      <c r="E42" s="242">
        <v>0</v>
      </c>
      <c r="F42" s="242">
        <v>0</v>
      </c>
      <c r="G42" s="229">
        <v>0</v>
      </c>
      <c r="H42" s="229">
        <v>0</v>
      </c>
      <c r="I42" s="229">
        <v>0</v>
      </c>
      <c r="J42" s="229">
        <v>0</v>
      </c>
      <c r="K42" s="229">
        <v>0</v>
      </c>
      <c r="L42" s="229">
        <v>0</v>
      </c>
      <c r="M42" s="229">
        <v>0</v>
      </c>
      <c r="N42" s="229">
        <v>0</v>
      </c>
      <c r="O42" s="229">
        <v>0</v>
      </c>
      <c r="P42" s="229">
        <v>0</v>
      </c>
      <c r="Q42" s="229">
        <v>0</v>
      </c>
      <c r="R42" s="229">
        <v>0</v>
      </c>
    </row>
    <row r="43" spans="2:18">
      <c r="B43" s="260" t="s">
        <v>536</v>
      </c>
      <c r="C43" s="303" t="s">
        <v>537</v>
      </c>
      <c r="D43" s="242">
        <v>7.0507590000000002</v>
      </c>
      <c r="E43" s="242">
        <v>7.0507590000000002</v>
      </c>
      <c r="F43" s="242">
        <v>0</v>
      </c>
      <c r="G43" s="229">
        <v>0</v>
      </c>
      <c r="H43" s="229">
        <v>0</v>
      </c>
      <c r="I43" s="229">
        <v>0</v>
      </c>
      <c r="J43" s="229">
        <v>-2.1069999999999999E-3</v>
      </c>
      <c r="K43" s="229">
        <v>-2.1069999999999999E-3</v>
      </c>
      <c r="L43" s="229">
        <v>0</v>
      </c>
      <c r="M43" s="229">
        <v>0</v>
      </c>
      <c r="N43" s="229">
        <v>0</v>
      </c>
      <c r="O43" s="229">
        <v>0</v>
      </c>
      <c r="P43" s="229">
        <v>0</v>
      </c>
      <c r="Q43" s="229">
        <v>0</v>
      </c>
      <c r="R43" s="229">
        <v>0</v>
      </c>
    </row>
    <row r="44" spans="2:18">
      <c r="B44" s="260" t="s">
        <v>538</v>
      </c>
      <c r="C44" s="303" t="s">
        <v>539</v>
      </c>
      <c r="D44" s="242">
        <v>0</v>
      </c>
      <c r="E44" s="242">
        <v>0</v>
      </c>
      <c r="F44" s="242">
        <v>0</v>
      </c>
      <c r="G44" s="229">
        <v>0</v>
      </c>
      <c r="H44" s="229">
        <v>0</v>
      </c>
      <c r="I44" s="229">
        <v>0</v>
      </c>
      <c r="J44" s="229">
        <v>0</v>
      </c>
      <c r="K44" s="229">
        <v>0</v>
      </c>
      <c r="L44" s="229">
        <v>0</v>
      </c>
      <c r="M44" s="229">
        <v>0</v>
      </c>
      <c r="N44" s="229">
        <v>0</v>
      </c>
      <c r="O44" s="229">
        <v>0</v>
      </c>
      <c r="P44" s="229">
        <v>0</v>
      </c>
      <c r="Q44" s="229">
        <v>0</v>
      </c>
      <c r="R44" s="229">
        <v>0</v>
      </c>
    </row>
    <row r="45" spans="2:18">
      <c r="B45" s="260" t="s">
        <v>540</v>
      </c>
      <c r="C45" s="304" t="s">
        <v>541</v>
      </c>
      <c r="D45" s="242">
        <v>85.873140000000006</v>
      </c>
      <c r="E45" s="242">
        <v>85.873140000000006</v>
      </c>
      <c r="F45" s="242">
        <v>0</v>
      </c>
      <c r="G45" s="229">
        <v>0</v>
      </c>
      <c r="H45" s="229">
        <v>0</v>
      </c>
      <c r="I45" s="229">
        <v>0</v>
      </c>
      <c r="J45" s="229">
        <v>-5.9003E-2</v>
      </c>
      <c r="K45" s="229">
        <v>-5.9003E-2</v>
      </c>
      <c r="L45" s="229">
        <v>0</v>
      </c>
      <c r="M45" s="229">
        <v>0</v>
      </c>
      <c r="N45" s="229">
        <v>0</v>
      </c>
      <c r="O45" s="229">
        <v>0</v>
      </c>
      <c r="P45" s="229">
        <v>0</v>
      </c>
      <c r="Q45" s="229">
        <v>0</v>
      </c>
      <c r="R45" s="229">
        <v>0</v>
      </c>
    </row>
    <row r="46" spans="2:18">
      <c r="B46" s="260" t="s">
        <v>542</v>
      </c>
      <c r="C46" s="304" t="s">
        <v>543</v>
      </c>
      <c r="D46" s="242">
        <v>3201.44722</v>
      </c>
      <c r="E46" s="242">
        <v>3010.7518960000002</v>
      </c>
      <c r="F46" s="242">
        <v>190.695324</v>
      </c>
      <c r="G46" s="229">
        <v>30.622904999999999</v>
      </c>
      <c r="H46" s="229">
        <v>0</v>
      </c>
      <c r="I46" s="229">
        <v>30.622904999999999</v>
      </c>
      <c r="J46" s="229">
        <v>-3.9263240000000001</v>
      </c>
      <c r="K46" s="229">
        <v>-2.07239</v>
      </c>
      <c r="L46" s="229">
        <v>-1.853934</v>
      </c>
      <c r="M46" s="229">
        <v>-2.1698400000000002</v>
      </c>
      <c r="N46" s="229">
        <v>0</v>
      </c>
      <c r="O46" s="229">
        <v>-2.1698400000000002</v>
      </c>
      <c r="P46" s="229">
        <v>0</v>
      </c>
      <c r="Q46" s="229">
        <v>69.655762999999993</v>
      </c>
      <c r="R46" s="229">
        <v>0</v>
      </c>
    </row>
    <row r="47" spans="2:18">
      <c r="B47" s="260" t="s">
        <v>544</v>
      </c>
      <c r="C47" s="25" t="s">
        <v>545</v>
      </c>
      <c r="D47" s="242">
        <v>3201.44722</v>
      </c>
      <c r="E47" s="242">
        <v>3010.7518960000002</v>
      </c>
      <c r="F47" s="242">
        <v>190.695324</v>
      </c>
      <c r="G47" s="229">
        <v>30.622904999999999</v>
      </c>
      <c r="H47" s="229">
        <v>0</v>
      </c>
      <c r="I47" s="229">
        <v>30.622904999999999</v>
      </c>
      <c r="J47" s="229">
        <v>-3.9263240000000001</v>
      </c>
      <c r="K47" s="229">
        <v>-2.07239</v>
      </c>
      <c r="L47" s="229">
        <v>-1.853934</v>
      </c>
      <c r="M47" s="229">
        <v>-2.1698400000000002</v>
      </c>
      <c r="N47" s="229">
        <v>0</v>
      </c>
      <c r="O47" s="229">
        <v>-2.1698400000000002</v>
      </c>
      <c r="P47" s="229">
        <v>0</v>
      </c>
      <c r="Q47" s="229">
        <v>69.655762999999993</v>
      </c>
      <c r="R47" s="229">
        <v>0</v>
      </c>
    </row>
    <row r="48" spans="2:18">
      <c r="B48" s="260" t="s">
        <v>546</v>
      </c>
      <c r="C48" s="303" t="s">
        <v>547</v>
      </c>
      <c r="D48" s="242">
        <v>34411.969359000002</v>
      </c>
      <c r="E48" s="242">
        <v>32868.263156000001</v>
      </c>
      <c r="F48" s="242">
        <v>1297.6190300000001</v>
      </c>
      <c r="G48" s="229">
        <v>248.52460500000001</v>
      </c>
      <c r="H48" s="229">
        <v>1.952723</v>
      </c>
      <c r="I48" s="229">
        <v>246.57188199999999</v>
      </c>
      <c r="J48" s="229">
        <v>-19.535872000000001</v>
      </c>
      <c r="K48" s="229">
        <v>-11.568374</v>
      </c>
      <c r="L48" s="229">
        <v>-11.954931999999999</v>
      </c>
      <c r="M48" s="229">
        <v>-82.690928999999997</v>
      </c>
      <c r="N48" s="229">
        <v>-6.6225000000000006E-2</v>
      </c>
      <c r="O48" s="229">
        <v>-82.521630000000002</v>
      </c>
      <c r="P48" s="229">
        <v>0</v>
      </c>
      <c r="Q48" s="229">
        <v>3.5309620000000002</v>
      </c>
      <c r="R48" s="229">
        <v>0</v>
      </c>
    </row>
    <row r="49" spans="2:18">
      <c r="B49" s="259" t="s">
        <v>548</v>
      </c>
      <c r="C49" s="16" t="s">
        <v>549</v>
      </c>
      <c r="D49" s="242">
        <v>5914.0094349999999</v>
      </c>
      <c r="E49" s="229">
        <v>0</v>
      </c>
      <c r="F49" s="229">
        <v>0</v>
      </c>
      <c r="G49" s="229">
        <v>0</v>
      </c>
      <c r="H49" s="229">
        <v>0</v>
      </c>
      <c r="I49" s="229">
        <v>0</v>
      </c>
      <c r="J49" s="229">
        <v>0</v>
      </c>
      <c r="K49" s="229">
        <v>0</v>
      </c>
      <c r="L49" s="229">
        <v>0</v>
      </c>
      <c r="M49" s="229">
        <v>0</v>
      </c>
      <c r="N49" s="229">
        <v>0</v>
      </c>
      <c r="O49" s="229">
        <v>0</v>
      </c>
      <c r="P49" s="229">
        <v>0</v>
      </c>
      <c r="Q49" s="229">
        <v>0</v>
      </c>
      <c r="R49" s="229">
        <v>0</v>
      </c>
    </row>
    <row r="50" spans="2:18">
      <c r="B50" s="260" t="s">
        <v>550</v>
      </c>
      <c r="C50" s="303" t="s">
        <v>535</v>
      </c>
      <c r="D50" s="242">
        <v>0</v>
      </c>
      <c r="E50" s="242">
        <v>0</v>
      </c>
      <c r="F50" s="242">
        <v>0</v>
      </c>
      <c r="G50" s="229">
        <v>0</v>
      </c>
      <c r="H50" s="229">
        <v>0</v>
      </c>
      <c r="I50" s="229">
        <v>0</v>
      </c>
      <c r="J50" s="229">
        <v>0</v>
      </c>
      <c r="K50" s="229">
        <v>0</v>
      </c>
      <c r="L50" s="229">
        <v>0</v>
      </c>
      <c r="M50" s="229">
        <v>0</v>
      </c>
      <c r="N50" s="229">
        <v>0</v>
      </c>
      <c r="O50" s="229">
        <v>0</v>
      </c>
      <c r="P50" s="229">
        <v>0</v>
      </c>
      <c r="Q50" s="229">
        <v>0</v>
      </c>
      <c r="R50" s="229">
        <v>0</v>
      </c>
    </row>
    <row r="51" spans="2:18">
      <c r="B51" s="260" t="s">
        <v>551</v>
      </c>
      <c r="C51" s="303" t="s">
        <v>537</v>
      </c>
      <c r="D51" s="242">
        <v>450.860679</v>
      </c>
      <c r="E51" s="242">
        <v>0</v>
      </c>
      <c r="F51" s="242">
        <v>0</v>
      </c>
      <c r="G51" s="229">
        <v>0</v>
      </c>
      <c r="H51" s="229">
        <v>0</v>
      </c>
      <c r="I51" s="229">
        <v>0</v>
      </c>
      <c r="J51" s="229">
        <v>0</v>
      </c>
      <c r="K51" s="229">
        <v>0</v>
      </c>
      <c r="L51" s="229">
        <v>0</v>
      </c>
      <c r="M51" s="229">
        <v>0</v>
      </c>
      <c r="N51" s="229">
        <v>0</v>
      </c>
      <c r="O51" s="229">
        <v>0</v>
      </c>
      <c r="P51" s="229">
        <v>0</v>
      </c>
      <c r="Q51" s="229">
        <v>0</v>
      </c>
      <c r="R51" s="229">
        <v>0</v>
      </c>
    </row>
    <row r="52" spans="2:18">
      <c r="B52" s="260" t="s">
        <v>552</v>
      </c>
      <c r="C52" s="303" t="s">
        <v>539</v>
      </c>
      <c r="D52" s="242">
        <v>5463.1487559999996</v>
      </c>
      <c r="E52" s="242">
        <v>0</v>
      </c>
      <c r="F52" s="242">
        <v>0</v>
      </c>
      <c r="G52" s="229">
        <v>0</v>
      </c>
      <c r="H52" s="229">
        <v>0</v>
      </c>
      <c r="I52" s="229">
        <v>0</v>
      </c>
      <c r="J52" s="229">
        <v>0</v>
      </c>
      <c r="K52" s="229">
        <v>0</v>
      </c>
      <c r="L52" s="229">
        <v>0</v>
      </c>
      <c r="M52" s="229">
        <v>0</v>
      </c>
      <c r="N52" s="229">
        <v>0</v>
      </c>
      <c r="O52" s="229">
        <v>0</v>
      </c>
      <c r="P52" s="229">
        <v>0</v>
      </c>
      <c r="Q52" s="229">
        <v>0</v>
      </c>
      <c r="R52" s="229">
        <v>0</v>
      </c>
    </row>
    <row r="53" spans="2:18">
      <c r="B53" s="260" t="s">
        <v>553</v>
      </c>
      <c r="C53" s="304" t="s">
        <v>541</v>
      </c>
      <c r="D53" s="242">
        <v>0</v>
      </c>
      <c r="E53" s="242">
        <v>0</v>
      </c>
      <c r="F53" s="242">
        <v>0</v>
      </c>
      <c r="G53" s="229">
        <v>0</v>
      </c>
      <c r="H53" s="229">
        <v>0</v>
      </c>
      <c r="I53" s="229">
        <v>0</v>
      </c>
      <c r="J53" s="229">
        <v>0</v>
      </c>
      <c r="K53" s="229">
        <v>0</v>
      </c>
      <c r="L53" s="229">
        <v>0</v>
      </c>
      <c r="M53" s="229">
        <v>0</v>
      </c>
      <c r="N53" s="229">
        <v>0</v>
      </c>
      <c r="O53" s="229">
        <v>0</v>
      </c>
      <c r="P53" s="229">
        <v>0</v>
      </c>
      <c r="Q53" s="229">
        <v>0</v>
      </c>
      <c r="R53" s="229">
        <v>0</v>
      </c>
    </row>
    <row r="54" spans="2:18">
      <c r="B54" s="260" t="s">
        <v>554</v>
      </c>
      <c r="C54" s="304" t="s">
        <v>543</v>
      </c>
      <c r="D54" s="242">
        <v>0</v>
      </c>
      <c r="E54" s="242">
        <v>0</v>
      </c>
      <c r="F54" s="242">
        <v>0</v>
      </c>
      <c r="G54" s="229">
        <v>0</v>
      </c>
      <c r="H54" s="229">
        <v>0</v>
      </c>
      <c r="I54" s="229">
        <v>0</v>
      </c>
      <c r="J54" s="229">
        <v>0</v>
      </c>
      <c r="K54" s="229">
        <v>0</v>
      </c>
      <c r="L54" s="229">
        <v>0</v>
      </c>
      <c r="M54" s="229">
        <v>0</v>
      </c>
      <c r="N54" s="229">
        <v>0</v>
      </c>
      <c r="O54" s="229">
        <v>0</v>
      </c>
      <c r="P54" s="229">
        <v>0</v>
      </c>
      <c r="Q54" s="229">
        <v>0</v>
      </c>
      <c r="R54" s="229">
        <v>0</v>
      </c>
    </row>
    <row r="55" spans="2:18">
      <c r="B55" s="259" t="s">
        <v>555</v>
      </c>
      <c r="C55" s="16" t="s">
        <v>556</v>
      </c>
      <c r="D55" s="229">
        <v>4601.2781770000001</v>
      </c>
      <c r="E55" s="229">
        <v>4555.8019839999997</v>
      </c>
      <c r="F55" s="229">
        <v>45.476193000000002</v>
      </c>
      <c r="G55" s="229">
        <v>2.3612790000000001</v>
      </c>
      <c r="H55" s="229">
        <v>0</v>
      </c>
      <c r="I55" s="229">
        <v>2.3612790000000001</v>
      </c>
      <c r="J55" s="229">
        <v>1.2345459999999999</v>
      </c>
      <c r="K55" s="229">
        <v>0.70117099999999999</v>
      </c>
      <c r="L55" s="229">
        <v>0.53337500000000004</v>
      </c>
      <c r="M55" s="229">
        <v>0.31059300000000001</v>
      </c>
      <c r="N55" s="229">
        <v>0</v>
      </c>
      <c r="O55" s="229">
        <v>0.31059300000000001</v>
      </c>
      <c r="P55" s="469"/>
      <c r="Q55" s="229">
        <v>0</v>
      </c>
      <c r="R55" s="229">
        <v>0</v>
      </c>
    </row>
    <row r="56" spans="2:18">
      <c r="B56" s="260" t="s">
        <v>557</v>
      </c>
      <c r="C56" s="303" t="s">
        <v>535</v>
      </c>
      <c r="D56" s="229">
        <v>0</v>
      </c>
      <c r="E56" s="229">
        <v>0</v>
      </c>
      <c r="F56" s="229">
        <v>0</v>
      </c>
      <c r="G56" s="229">
        <v>0</v>
      </c>
      <c r="H56" s="229">
        <v>0</v>
      </c>
      <c r="I56" s="229">
        <v>0</v>
      </c>
      <c r="J56" s="229">
        <v>0</v>
      </c>
      <c r="K56" s="229">
        <v>0</v>
      </c>
      <c r="L56" s="229">
        <v>0</v>
      </c>
      <c r="M56" s="229">
        <v>0</v>
      </c>
      <c r="N56" s="229">
        <v>0</v>
      </c>
      <c r="O56" s="229">
        <v>0</v>
      </c>
      <c r="P56" s="469"/>
      <c r="Q56" s="229">
        <v>0</v>
      </c>
      <c r="R56" s="229">
        <v>0</v>
      </c>
    </row>
    <row r="57" spans="2:18">
      <c r="B57" s="260" t="s">
        <v>558</v>
      </c>
      <c r="C57" s="303" t="s">
        <v>537</v>
      </c>
      <c r="D57" s="229">
        <v>0.19233600000000001</v>
      </c>
      <c r="E57" s="229">
        <v>0.19233600000000001</v>
      </c>
      <c r="F57" s="229">
        <v>0</v>
      </c>
      <c r="G57" s="229">
        <v>0</v>
      </c>
      <c r="H57" s="229">
        <v>0</v>
      </c>
      <c r="I57" s="229">
        <v>0</v>
      </c>
      <c r="J57" s="229">
        <v>5.7000000000000003E-5</v>
      </c>
      <c r="K57" s="229">
        <v>5.7000000000000003E-5</v>
      </c>
      <c r="L57" s="229">
        <v>0</v>
      </c>
      <c r="M57" s="229">
        <v>0</v>
      </c>
      <c r="N57" s="229">
        <v>0</v>
      </c>
      <c r="O57" s="229">
        <v>0</v>
      </c>
      <c r="P57" s="469"/>
      <c r="Q57" s="229">
        <v>0</v>
      </c>
      <c r="R57" s="229">
        <v>0</v>
      </c>
    </row>
    <row r="58" spans="2:18">
      <c r="B58" s="260" t="s">
        <v>559</v>
      </c>
      <c r="C58" s="303" t="s">
        <v>539</v>
      </c>
      <c r="D58" s="229">
        <v>2.3300540000000001</v>
      </c>
      <c r="E58" s="229">
        <v>2.3300540000000001</v>
      </c>
      <c r="F58" s="229">
        <v>0</v>
      </c>
      <c r="G58" s="229">
        <v>0</v>
      </c>
      <c r="H58" s="229">
        <v>0</v>
      </c>
      <c r="I58" s="229">
        <v>0</v>
      </c>
      <c r="J58" s="229">
        <v>0</v>
      </c>
      <c r="K58" s="229">
        <v>0</v>
      </c>
      <c r="L58" s="229">
        <v>0</v>
      </c>
      <c r="M58" s="229">
        <v>0</v>
      </c>
      <c r="N58" s="229">
        <v>0</v>
      </c>
      <c r="O58" s="229">
        <v>0</v>
      </c>
      <c r="P58" s="469"/>
      <c r="Q58" s="229">
        <v>0</v>
      </c>
      <c r="R58" s="229">
        <v>0</v>
      </c>
    </row>
    <row r="59" spans="2:18">
      <c r="B59" s="260" t="s">
        <v>560</v>
      </c>
      <c r="C59" s="304" t="s">
        <v>541</v>
      </c>
      <c r="D59" s="229">
        <v>2.9361839999999999</v>
      </c>
      <c r="E59" s="229">
        <v>2.9361839999999999</v>
      </c>
      <c r="F59" s="229">
        <v>0</v>
      </c>
      <c r="G59" s="229">
        <v>0</v>
      </c>
      <c r="H59" s="229">
        <v>0</v>
      </c>
      <c r="I59" s="229">
        <v>0</v>
      </c>
      <c r="J59" s="229">
        <v>4.9899999999999999E-4</v>
      </c>
      <c r="K59" s="229">
        <v>4.9899999999999999E-4</v>
      </c>
      <c r="L59" s="229">
        <v>0</v>
      </c>
      <c r="M59" s="229">
        <v>0</v>
      </c>
      <c r="N59" s="229">
        <v>0</v>
      </c>
      <c r="O59" s="229">
        <v>0</v>
      </c>
      <c r="P59" s="469"/>
      <c r="Q59" s="229">
        <v>0</v>
      </c>
      <c r="R59" s="229">
        <v>0</v>
      </c>
    </row>
    <row r="60" spans="2:18">
      <c r="B60" s="260" t="s">
        <v>561</v>
      </c>
      <c r="C60" s="304" t="s">
        <v>543</v>
      </c>
      <c r="D60" s="229">
        <v>334.77766600000001</v>
      </c>
      <c r="E60" s="229">
        <v>309.44515699999999</v>
      </c>
      <c r="F60" s="229">
        <v>25.332509000000002</v>
      </c>
      <c r="G60" s="229">
        <v>1.0740289999999999</v>
      </c>
      <c r="H60" s="229">
        <v>0</v>
      </c>
      <c r="I60" s="229">
        <v>1.0740289999999999</v>
      </c>
      <c r="J60" s="229">
        <v>0.44260500000000003</v>
      </c>
      <c r="K60" s="229">
        <v>0.118731</v>
      </c>
      <c r="L60" s="229">
        <v>0.323874</v>
      </c>
      <c r="M60" s="229">
        <v>0.31059300000000001</v>
      </c>
      <c r="N60" s="229">
        <v>0</v>
      </c>
      <c r="O60" s="229">
        <v>0.31059300000000001</v>
      </c>
      <c r="P60" s="469"/>
      <c r="Q60" s="229">
        <v>0</v>
      </c>
      <c r="R60" s="229">
        <v>0</v>
      </c>
    </row>
    <row r="61" spans="2:18">
      <c r="B61" s="260" t="s">
        <v>562</v>
      </c>
      <c r="C61" s="303" t="s">
        <v>547</v>
      </c>
      <c r="D61" s="229">
        <v>4261.041937</v>
      </c>
      <c r="E61" s="229">
        <v>4240.8982530000003</v>
      </c>
      <c r="F61" s="229">
        <v>20.143684</v>
      </c>
      <c r="G61" s="229">
        <v>1.28725</v>
      </c>
      <c r="H61" s="229">
        <v>0</v>
      </c>
      <c r="I61" s="229">
        <v>1.28725</v>
      </c>
      <c r="J61" s="229">
        <v>0.79138500000000001</v>
      </c>
      <c r="K61" s="229">
        <v>0.58188399999999996</v>
      </c>
      <c r="L61" s="229">
        <v>0.20950099999999999</v>
      </c>
      <c r="M61" s="229">
        <v>0</v>
      </c>
      <c r="N61" s="229">
        <v>0</v>
      </c>
      <c r="O61" s="229">
        <v>0</v>
      </c>
      <c r="P61" s="469"/>
      <c r="Q61" s="229">
        <v>0</v>
      </c>
      <c r="R61" s="229">
        <v>0</v>
      </c>
    </row>
    <row r="62" spans="2:18" ht="15.75" thickBot="1">
      <c r="B62" s="300" t="s">
        <v>563</v>
      </c>
      <c r="C62" s="301" t="s">
        <v>34</v>
      </c>
      <c r="D62" s="358">
        <v>48636.134964999997</v>
      </c>
      <c r="E62" s="358">
        <v>40942.247810000001</v>
      </c>
      <c r="F62" s="358">
        <v>1533.7905470000001</v>
      </c>
      <c r="G62" s="358">
        <v>281.50878899999998</v>
      </c>
      <c r="H62" s="358">
        <v>1.952723</v>
      </c>
      <c r="I62" s="358">
        <v>279.55606599999999</v>
      </c>
      <c r="J62" s="358">
        <v>-24.757852</v>
      </c>
      <c r="K62" s="358">
        <v>-12.269545000000001</v>
      </c>
      <c r="L62" s="358">
        <v>-12.488307000000001</v>
      </c>
      <c r="M62" s="358">
        <v>-85.171362000000002</v>
      </c>
      <c r="N62" s="358">
        <v>-6.6225000000000006E-2</v>
      </c>
      <c r="O62" s="358">
        <v>-85.002063000000007</v>
      </c>
      <c r="P62" s="358">
        <v>0</v>
      </c>
      <c r="Q62" s="358">
        <v>73.186724999999996</v>
      </c>
      <c r="R62" s="358">
        <v>0</v>
      </c>
    </row>
  </sheetData>
  <mergeCells count="22">
    <mergeCell ref="B2:R2"/>
    <mergeCell ref="P6:P8"/>
    <mergeCell ref="Q3:R3"/>
    <mergeCell ref="D6:I6"/>
    <mergeCell ref="J6:O6"/>
    <mergeCell ref="Q6:R6"/>
    <mergeCell ref="D7:F7"/>
    <mergeCell ref="G7:I7"/>
    <mergeCell ref="J7:L7"/>
    <mergeCell ref="M7:O7"/>
    <mergeCell ref="Q7:Q8"/>
    <mergeCell ref="R7:R8"/>
    <mergeCell ref="D37:I37"/>
    <mergeCell ref="J37:O37"/>
    <mergeCell ref="P37:P39"/>
    <mergeCell ref="Q37:R37"/>
    <mergeCell ref="D38:F38"/>
    <mergeCell ref="G38:I38"/>
    <mergeCell ref="J38:L38"/>
    <mergeCell ref="M38:O38"/>
    <mergeCell ref="Q38:Q39"/>
    <mergeCell ref="R38:R39"/>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47" orientation="landscape" r:id="rId1"/>
  <ignoredErrors>
    <ignoredError sqref="B9:B3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pageSetUpPr fitToPage="1"/>
  </sheetPr>
  <dimension ref="B2:J20"/>
  <sheetViews>
    <sheetView showGridLines="0" showRowColHeaders="0" zoomScale="80" zoomScaleNormal="80" workbookViewId="0">
      <selection activeCell="D24" sqref="D24"/>
    </sheetView>
  </sheetViews>
  <sheetFormatPr baseColWidth="10" defaultColWidth="11.42578125" defaultRowHeight="15"/>
  <cols>
    <col min="1" max="1" width="3.85546875" customWidth="1"/>
    <col min="3" max="3" width="28.42578125" customWidth="1"/>
    <col min="4" max="9" width="16.85546875" customWidth="1"/>
    <col min="10" max="10" width="10" customWidth="1"/>
  </cols>
  <sheetData>
    <row r="2" spans="2:10" ht="18.75">
      <c r="B2" s="607" t="s">
        <v>1108</v>
      </c>
      <c r="C2" s="607"/>
      <c r="D2" s="607"/>
      <c r="E2" s="607"/>
      <c r="F2" s="607"/>
      <c r="G2" s="607"/>
      <c r="H2" s="607"/>
      <c r="I2" s="607"/>
    </row>
    <row r="3" spans="2:10">
      <c r="B3" s="81"/>
      <c r="H3" s="608" t="s">
        <v>1195</v>
      </c>
      <c r="I3" s="608"/>
    </row>
    <row r="4" spans="2:10">
      <c r="B4" s="81"/>
      <c r="D4" s="359">
        <f>Table!G7</f>
        <v>45657</v>
      </c>
      <c r="I4" s="175"/>
    </row>
    <row r="5" spans="2:10">
      <c r="B5" s="82"/>
      <c r="D5" s="13" t="s">
        <v>2</v>
      </c>
      <c r="E5" s="13" t="s">
        <v>3</v>
      </c>
      <c r="F5" s="13" t="s">
        <v>4</v>
      </c>
      <c r="G5" s="13" t="s">
        <v>36</v>
      </c>
      <c r="H5" s="13" t="s">
        <v>37</v>
      </c>
      <c r="I5" s="13" t="s">
        <v>82</v>
      </c>
    </row>
    <row r="6" spans="2:10">
      <c r="D6" s="717" t="s">
        <v>570</v>
      </c>
      <c r="E6" s="717"/>
      <c r="F6" s="717"/>
      <c r="G6" s="717"/>
      <c r="H6" s="717"/>
      <c r="I6" s="717"/>
    </row>
    <row r="7" spans="2:10" ht="30">
      <c r="D7" s="9" t="s">
        <v>571</v>
      </c>
      <c r="E7" s="9" t="s">
        <v>572</v>
      </c>
      <c r="F7" s="9" t="s">
        <v>573</v>
      </c>
      <c r="G7" s="9" t="s">
        <v>574</v>
      </c>
      <c r="H7" s="9" t="s">
        <v>575</v>
      </c>
      <c r="I7" s="9" t="s">
        <v>34</v>
      </c>
    </row>
    <row r="8" spans="2:10">
      <c r="B8" s="43">
        <v>1</v>
      </c>
      <c r="C8" s="78" t="s">
        <v>534</v>
      </c>
      <c r="D8" s="443">
        <v>7212</v>
      </c>
      <c r="E8" s="443">
        <v>520</v>
      </c>
      <c r="F8" s="443">
        <v>3088</v>
      </c>
      <c r="G8" s="443">
        <v>26183</v>
      </c>
      <c r="H8" s="443"/>
      <c r="I8" s="443">
        <v>37003</v>
      </c>
    </row>
    <row r="9" spans="2:10">
      <c r="B9" s="43">
        <v>2</v>
      </c>
      <c r="C9" s="78" t="s">
        <v>549</v>
      </c>
      <c r="D9" s="443"/>
      <c r="E9" s="443">
        <v>1093</v>
      </c>
      <c r="F9" s="443">
        <v>6614</v>
      </c>
      <c r="G9" s="443">
        <v>49</v>
      </c>
      <c r="H9" s="443"/>
      <c r="I9" s="443">
        <v>7756</v>
      </c>
    </row>
    <row r="10" spans="2:10">
      <c r="B10" s="79">
        <v>3</v>
      </c>
      <c r="C10" s="80" t="s">
        <v>34</v>
      </c>
      <c r="D10" s="444">
        <v>7212</v>
      </c>
      <c r="E10" s="444">
        <v>1613</v>
      </c>
      <c r="F10" s="444">
        <v>9702</v>
      </c>
      <c r="G10" s="444">
        <v>26232</v>
      </c>
      <c r="H10" s="444">
        <v>0</v>
      </c>
      <c r="I10" s="444">
        <v>44759</v>
      </c>
    </row>
    <row r="11" spans="2:10">
      <c r="J11" s="6"/>
    </row>
    <row r="14" spans="2:10">
      <c r="B14" s="81"/>
      <c r="D14" s="359">
        <f>EOMONTH(D4,-12)</f>
        <v>45291</v>
      </c>
      <c r="I14" s="175"/>
    </row>
    <row r="15" spans="2:10">
      <c r="B15" s="82"/>
      <c r="D15" s="13" t="s">
        <v>2</v>
      </c>
      <c r="E15" s="13" t="s">
        <v>3</v>
      </c>
      <c r="F15" s="13" t="s">
        <v>4</v>
      </c>
      <c r="G15" s="13" t="s">
        <v>36</v>
      </c>
      <c r="H15" s="13" t="s">
        <v>37</v>
      </c>
      <c r="I15" s="13" t="s">
        <v>82</v>
      </c>
    </row>
    <row r="16" spans="2:10">
      <c r="D16" s="717" t="s">
        <v>570</v>
      </c>
      <c r="E16" s="717"/>
      <c r="F16" s="717"/>
      <c r="G16" s="717"/>
      <c r="H16" s="717"/>
      <c r="I16" s="717"/>
    </row>
    <row r="17" spans="2:9" ht="30">
      <c r="D17" s="9" t="s">
        <v>571</v>
      </c>
      <c r="E17" s="9" t="s">
        <v>572</v>
      </c>
      <c r="F17" s="9" t="s">
        <v>573</v>
      </c>
      <c r="G17" s="9" t="s">
        <v>574</v>
      </c>
      <c r="H17" s="9" t="s">
        <v>575</v>
      </c>
      <c r="I17" s="9" t="s">
        <v>34</v>
      </c>
    </row>
    <row r="18" spans="2:9">
      <c r="B18" s="43">
        <v>1</v>
      </c>
      <c r="C18" s="78" t="s">
        <v>534</v>
      </c>
      <c r="D18" s="256">
        <v>7828</v>
      </c>
      <c r="E18" s="256">
        <v>456</v>
      </c>
      <c r="F18" s="256">
        <v>3465</v>
      </c>
      <c r="G18" s="256">
        <v>26128</v>
      </c>
      <c r="H18" s="256"/>
      <c r="I18" s="256">
        <v>37877</v>
      </c>
    </row>
    <row r="19" spans="2:9">
      <c r="B19" s="43">
        <v>2</v>
      </c>
      <c r="C19" s="78" t="s">
        <v>549</v>
      </c>
      <c r="D19" s="256"/>
      <c r="E19" s="256">
        <v>730</v>
      </c>
      <c r="F19" s="256">
        <v>5030</v>
      </c>
      <c r="G19" s="256">
        <v>154</v>
      </c>
      <c r="H19" s="256"/>
      <c r="I19" s="256">
        <v>5914</v>
      </c>
    </row>
    <row r="20" spans="2:9">
      <c r="B20" s="79">
        <v>3</v>
      </c>
      <c r="C20" s="80" t="s">
        <v>34</v>
      </c>
      <c r="D20" s="368">
        <v>7828</v>
      </c>
      <c r="E20" s="368">
        <v>1186</v>
      </c>
      <c r="F20" s="368">
        <v>8495</v>
      </c>
      <c r="G20" s="368">
        <v>26282</v>
      </c>
      <c r="H20" s="368">
        <v>0</v>
      </c>
      <c r="I20" s="368">
        <v>43791</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pageSetUpPr fitToPage="1"/>
  </sheetPr>
  <dimension ref="B2:K38"/>
  <sheetViews>
    <sheetView showGridLines="0" showRowColHeaders="0" zoomScale="80" zoomScaleNormal="80" workbookViewId="0">
      <selection activeCell="L14" sqref="L14"/>
    </sheetView>
  </sheetViews>
  <sheetFormatPr baseColWidth="10" defaultColWidth="11.42578125" defaultRowHeight="15"/>
  <cols>
    <col min="1" max="1" width="3.85546875" customWidth="1"/>
    <col min="3" max="3" width="48.7109375" customWidth="1"/>
    <col min="8" max="8" width="16.140625" customWidth="1"/>
    <col min="9" max="9" width="22.28515625" customWidth="1"/>
    <col min="11" max="11" width="30.7109375" customWidth="1"/>
  </cols>
  <sheetData>
    <row r="2" spans="2:11" ht="18.75">
      <c r="B2" s="607" t="s">
        <v>1115</v>
      </c>
      <c r="C2" s="607"/>
      <c r="D2" s="607"/>
      <c r="E2" s="607"/>
      <c r="F2" s="607"/>
      <c r="G2" s="607"/>
      <c r="H2" s="607"/>
      <c r="I2" s="607"/>
      <c r="J2" s="607"/>
      <c r="K2" s="607"/>
    </row>
    <row r="3" spans="2:11" ht="18.75">
      <c r="B3" s="22"/>
      <c r="K3" s="541" t="s">
        <v>1195</v>
      </c>
    </row>
    <row r="4" spans="2:11">
      <c r="B4" s="76"/>
      <c r="D4" s="359">
        <f>Table!G7</f>
        <v>45657</v>
      </c>
    </row>
    <row r="5" spans="2:11">
      <c r="B5" s="83"/>
      <c r="C5" s="83"/>
      <c r="D5" s="9" t="s">
        <v>2</v>
      </c>
      <c r="E5" s="9" t="s">
        <v>3</v>
      </c>
      <c r="F5" s="9" t="s">
        <v>4</v>
      </c>
      <c r="G5" s="9" t="s">
        <v>36</v>
      </c>
      <c r="H5" s="9" t="s">
        <v>37</v>
      </c>
      <c r="I5" s="9" t="s">
        <v>82</v>
      </c>
      <c r="J5" s="9" t="s">
        <v>83</v>
      </c>
      <c r="K5" s="9" t="s">
        <v>111</v>
      </c>
    </row>
    <row r="6" spans="2:11" ht="56.25" customHeight="1">
      <c r="B6" s="83"/>
      <c r="C6" s="83"/>
      <c r="D6" s="620" t="s">
        <v>576</v>
      </c>
      <c r="E6" s="620"/>
      <c r="F6" s="620"/>
      <c r="G6" s="620"/>
      <c r="H6" s="661" t="s">
        <v>520</v>
      </c>
      <c r="I6" s="661"/>
      <c r="J6" s="714" t="s">
        <v>577</v>
      </c>
      <c r="K6" s="620"/>
    </row>
    <row r="7" spans="2:11">
      <c r="B7" s="83"/>
      <c r="C7" s="83"/>
      <c r="D7" s="661" t="s">
        <v>578</v>
      </c>
      <c r="E7" s="714" t="s">
        <v>579</v>
      </c>
      <c r="F7" s="620"/>
      <c r="G7" s="620"/>
      <c r="H7" s="620" t="s">
        <v>580</v>
      </c>
      <c r="I7" s="620" t="s">
        <v>581</v>
      </c>
      <c r="J7" s="272"/>
      <c r="K7" s="620" t="s">
        <v>582</v>
      </c>
    </row>
    <row r="8" spans="2:11" ht="47.25" customHeight="1">
      <c r="B8" s="83"/>
      <c r="C8" s="83"/>
      <c r="D8" s="661"/>
      <c r="E8" s="271"/>
      <c r="F8" s="2" t="s">
        <v>583</v>
      </c>
      <c r="G8" s="2" t="s">
        <v>584</v>
      </c>
      <c r="H8" s="620"/>
      <c r="I8" s="620"/>
      <c r="J8" s="271"/>
      <c r="K8" s="620"/>
    </row>
    <row r="9" spans="2:11" ht="30">
      <c r="B9" s="259" t="s">
        <v>532</v>
      </c>
      <c r="C9" s="16" t="s">
        <v>533</v>
      </c>
      <c r="D9" s="229">
        <v>0</v>
      </c>
      <c r="E9" s="229">
        <v>0</v>
      </c>
      <c r="F9" s="229">
        <v>0</v>
      </c>
      <c r="G9" s="41">
        <v>0</v>
      </c>
      <c r="H9" s="41">
        <v>0</v>
      </c>
      <c r="I9" s="41">
        <v>0</v>
      </c>
      <c r="J9" s="41">
        <v>0</v>
      </c>
      <c r="K9" s="41">
        <v>0</v>
      </c>
    </row>
    <row r="10" spans="2:11">
      <c r="B10" s="259" t="s">
        <v>293</v>
      </c>
      <c r="C10" s="16" t="s">
        <v>534</v>
      </c>
      <c r="D10" s="229">
        <v>197.92001200000001</v>
      </c>
      <c r="E10" s="229">
        <v>37.938830000000003</v>
      </c>
      <c r="F10" s="229">
        <v>37.938830000000003</v>
      </c>
      <c r="G10" s="41">
        <v>1.9321660000000001</v>
      </c>
      <c r="H10" s="41">
        <v>-0.70113800000000004</v>
      </c>
      <c r="I10" s="41">
        <v>-0.46003500000000003</v>
      </c>
      <c r="J10" s="41">
        <v>228.203295</v>
      </c>
      <c r="K10" s="41">
        <v>36.776637999999998</v>
      </c>
    </row>
    <row r="11" spans="2:11">
      <c r="B11" s="260" t="s">
        <v>295</v>
      </c>
      <c r="C11" s="261" t="s">
        <v>535</v>
      </c>
      <c r="D11" s="229">
        <v>0</v>
      </c>
      <c r="E11" s="229">
        <v>0</v>
      </c>
      <c r="F11" s="229">
        <v>0</v>
      </c>
      <c r="G11" s="229">
        <v>0</v>
      </c>
      <c r="H11" s="229">
        <v>0</v>
      </c>
      <c r="I11" s="229">
        <v>0</v>
      </c>
      <c r="J11" s="41">
        <v>0</v>
      </c>
      <c r="K11" s="41">
        <v>0</v>
      </c>
    </row>
    <row r="12" spans="2:11">
      <c r="B12" s="260" t="s">
        <v>536</v>
      </c>
      <c r="C12" s="261" t="s">
        <v>537</v>
      </c>
      <c r="D12" s="229">
        <v>0</v>
      </c>
      <c r="E12" s="229">
        <v>0</v>
      </c>
      <c r="F12" s="229">
        <v>0</v>
      </c>
      <c r="G12" s="229">
        <v>0</v>
      </c>
      <c r="H12" s="229">
        <v>0</v>
      </c>
      <c r="I12" s="229">
        <v>0</v>
      </c>
      <c r="J12" s="41">
        <v>0</v>
      </c>
      <c r="K12" s="41">
        <v>0</v>
      </c>
    </row>
    <row r="13" spans="2:11">
      <c r="B13" s="260" t="s">
        <v>538</v>
      </c>
      <c r="C13" s="261" t="s">
        <v>539</v>
      </c>
      <c r="D13" s="229">
        <v>0</v>
      </c>
      <c r="E13" s="229">
        <v>0</v>
      </c>
      <c r="F13" s="229">
        <v>0</v>
      </c>
      <c r="G13" s="229">
        <v>0</v>
      </c>
      <c r="H13" s="229">
        <v>0</v>
      </c>
      <c r="I13" s="229">
        <v>0</v>
      </c>
      <c r="J13" s="41">
        <v>0</v>
      </c>
      <c r="K13" s="41">
        <v>0</v>
      </c>
    </row>
    <row r="14" spans="2:11">
      <c r="B14" s="260" t="s">
        <v>540</v>
      </c>
      <c r="C14" s="261" t="s">
        <v>541</v>
      </c>
      <c r="D14" s="229">
        <v>0</v>
      </c>
      <c r="E14" s="229">
        <v>0</v>
      </c>
      <c r="F14" s="229">
        <v>0</v>
      </c>
      <c r="G14" s="229">
        <v>0</v>
      </c>
      <c r="H14" s="229">
        <v>0</v>
      </c>
      <c r="I14" s="229">
        <v>0</v>
      </c>
      <c r="J14" s="41">
        <v>0</v>
      </c>
      <c r="K14" s="41">
        <v>0</v>
      </c>
    </row>
    <row r="15" spans="2:11">
      <c r="B15" s="260" t="s">
        <v>542</v>
      </c>
      <c r="C15" s="261" t="s">
        <v>543</v>
      </c>
      <c r="D15" s="229">
        <v>56.973469000000001</v>
      </c>
      <c r="E15" s="229">
        <v>0</v>
      </c>
      <c r="F15" s="229">
        <v>0</v>
      </c>
      <c r="G15" s="229">
        <v>0</v>
      </c>
      <c r="H15" s="229">
        <v>-0.33466699999999999</v>
      </c>
      <c r="I15" s="229">
        <v>0</v>
      </c>
      <c r="J15" s="41">
        <v>54.026251999999999</v>
      </c>
      <c r="K15" s="41">
        <v>0</v>
      </c>
    </row>
    <row r="16" spans="2:11">
      <c r="B16" s="260" t="s">
        <v>544</v>
      </c>
      <c r="C16" s="261" t="s">
        <v>547</v>
      </c>
      <c r="D16" s="229">
        <v>140.94654299999999</v>
      </c>
      <c r="E16" s="229">
        <v>37.938830000000003</v>
      </c>
      <c r="F16" s="229">
        <v>37.938830000000003</v>
      </c>
      <c r="G16" s="229">
        <v>1.9321660000000001</v>
      </c>
      <c r="H16" s="229">
        <v>-0.36647099999999999</v>
      </c>
      <c r="I16" s="229">
        <v>-0.46003500000000003</v>
      </c>
      <c r="J16" s="41">
        <v>174.177043</v>
      </c>
      <c r="K16" s="41">
        <v>36.776637999999998</v>
      </c>
    </row>
    <row r="17" spans="2:11">
      <c r="B17" s="259" t="s">
        <v>546</v>
      </c>
      <c r="C17" s="16" t="s">
        <v>585</v>
      </c>
      <c r="D17" s="229">
        <v>0</v>
      </c>
      <c r="E17" s="229">
        <v>0</v>
      </c>
      <c r="F17" s="229">
        <v>0</v>
      </c>
      <c r="G17" s="229">
        <v>0</v>
      </c>
      <c r="H17" s="229">
        <v>0</v>
      </c>
      <c r="I17" s="229">
        <v>0</v>
      </c>
      <c r="J17" s="41">
        <v>0</v>
      </c>
      <c r="K17" s="41">
        <v>0</v>
      </c>
    </row>
    <row r="18" spans="2:11">
      <c r="B18" s="259" t="s">
        <v>548</v>
      </c>
      <c r="C18" s="16" t="s">
        <v>586</v>
      </c>
      <c r="D18" s="229">
        <v>0</v>
      </c>
      <c r="E18" s="229">
        <v>0</v>
      </c>
      <c r="F18" s="229">
        <v>0</v>
      </c>
      <c r="G18" s="41">
        <v>0</v>
      </c>
      <c r="H18" s="41">
        <v>0</v>
      </c>
      <c r="I18" s="41">
        <v>0</v>
      </c>
      <c r="J18" s="41">
        <v>0</v>
      </c>
      <c r="K18" s="41">
        <v>0</v>
      </c>
    </row>
    <row r="19" spans="2:11">
      <c r="B19" s="262">
        <v>100</v>
      </c>
      <c r="C19" s="263" t="s">
        <v>34</v>
      </c>
      <c r="D19" s="233">
        <v>197.92001200000001</v>
      </c>
      <c r="E19" s="233">
        <v>37.938830000000003</v>
      </c>
      <c r="F19" s="233">
        <v>37.938830000000003</v>
      </c>
      <c r="G19" s="42">
        <v>1.9321660000000001</v>
      </c>
      <c r="H19" s="42">
        <v>-0.70113800000000004</v>
      </c>
      <c r="I19" s="42">
        <v>-0.46003500000000003</v>
      </c>
      <c r="J19" s="42">
        <v>228.203295</v>
      </c>
      <c r="K19" s="42">
        <v>36.776637999999998</v>
      </c>
    </row>
    <row r="23" spans="2:11">
      <c r="B23" s="76"/>
      <c r="D23" s="359">
        <f>EOMONTH(D4,-12)</f>
        <v>45291</v>
      </c>
    </row>
    <row r="24" spans="2:11">
      <c r="B24" s="83"/>
      <c r="C24" s="83"/>
      <c r="D24" s="9" t="s">
        <v>2</v>
      </c>
      <c r="E24" s="9" t="s">
        <v>3</v>
      </c>
      <c r="F24" s="9" t="s">
        <v>4</v>
      </c>
      <c r="G24" s="9" t="s">
        <v>36</v>
      </c>
      <c r="H24" s="9" t="s">
        <v>37</v>
      </c>
      <c r="I24" s="9" t="s">
        <v>82</v>
      </c>
      <c r="J24" s="9" t="s">
        <v>83</v>
      </c>
      <c r="K24" s="9" t="s">
        <v>111</v>
      </c>
    </row>
    <row r="25" spans="2:11">
      <c r="B25" s="83"/>
      <c r="C25" s="83"/>
      <c r="D25" s="620" t="s">
        <v>576</v>
      </c>
      <c r="E25" s="620"/>
      <c r="F25" s="620"/>
      <c r="G25" s="620"/>
      <c r="H25" s="661" t="s">
        <v>520</v>
      </c>
      <c r="I25" s="661"/>
      <c r="J25" s="714" t="s">
        <v>577</v>
      </c>
      <c r="K25" s="620"/>
    </row>
    <row r="26" spans="2:11">
      <c r="B26" s="83"/>
      <c r="C26" s="83"/>
      <c r="D26" s="661" t="s">
        <v>578</v>
      </c>
      <c r="E26" s="714" t="s">
        <v>579</v>
      </c>
      <c r="F26" s="620"/>
      <c r="G26" s="620"/>
      <c r="H26" s="620" t="s">
        <v>580</v>
      </c>
      <c r="I26" s="620" t="s">
        <v>581</v>
      </c>
      <c r="J26" s="272"/>
      <c r="K26" s="620" t="s">
        <v>582</v>
      </c>
    </row>
    <row r="27" spans="2:11" ht="30">
      <c r="B27" s="83"/>
      <c r="C27" s="83"/>
      <c r="D27" s="661"/>
      <c r="E27" s="271"/>
      <c r="F27" s="2" t="s">
        <v>583</v>
      </c>
      <c r="G27" s="2" t="s">
        <v>584</v>
      </c>
      <c r="H27" s="620"/>
      <c r="I27" s="620"/>
      <c r="J27" s="271"/>
      <c r="K27" s="620"/>
    </row>
    <row r="28" spans="2:11" ht="30">
      <c r="B28" s="259" t="s">
        <v>532</v>
      </c>
      <c r="C28" s="16" t="s">
        <v>533</v>
      </c>
      <c r="D28" s="169">
        <v>0</v>
      </c>
      <c r="E28" s="169">
        <v>0</v>
      </c>
      <c r="F28" s="169">
        <v>0</v>
      </c>
      <c r="G28" s="257">
        <v>0</v>
      </c>
      <c r="H28" s="257">
        <v>0</v>
      </c>
      <c r="I28" s="257">
        <v>0</v>
      </c>
      <c r="J28" s="257">
        <v>0</v>
      </c>
      <c r="K28" s="257">
        <v>0</v>
      </c>
    </row>
    <row r="29" spans="2:11">
      <c r="B29" s="259" t="s">
        <v>293</v>
      </c>
      <c r="C29" s="16" t="s">
        <v>534</v>
      </c>
      <c r="D29" s="169">
        <v>215.28784899999999</v>
      </c>
      <c r="E29" s="169">
        <v>41.182234999999999</v>
      </c>
      <c r="F29" s="169">
        <v>41.182234999999999</v>
      </c>
      <c r="G29" s="257">
        <v>0.10877299999999999</v>
      </c>
      <c r="H29" s="257">
        <v>-0.968333</v>
      </c>
      <c r="I29" s="257">
        <v>-7.2341000000000003E-2</v>
      </c>
      <c r="J29" s="257">
        <v>251.15735599999999</v>
      </c>
      <c r="K29" s="257">
        <v>41.049449000000003</v>
      </c>
    </row>
    <row r="30" spans="2:11">
      <c r="B30" s="260" t="s">
        <v>295</v>
      </c>
      <c r="C30" s="261" t="s">
        <v>535</v>
      </c>
      <c r="D30" s="169">
        <v>0</v>
      </c>
      <c r="E30" s="169">
        <v>0</v>
      </c>
      <c r="F30" s="169">
        <v>0</v>
      </c>
      <c r="G30" s="169">
        <v>0</v>
      </c>
      <c r="H30" s="169">
        <v>0</v>
      </c>
      <c r="I30" s="169">
        <v>0</v>
      </c>
      <c r="J30" s="257">
        <v>0</v>
      </c>
      <c r="K30" s="257">
        <v>0</v>
      </c>
    </row>
    <row r="31" spans="2:11">
      <c r="B31" s="260" t="s">
        <v>536</v>
      </c>
      <c r="C31" s="261" t="s">
        <v>537</v>
      </c>
      <c r="D31" s="169">
        <v>0</v>
      </c>
      <c r="E31" s="169">
        <v>0</v>
      </c>
      <c r="F31" s="169">
        <v>0</v>
      </c>
      <c r="G31" s="169">
        <v>0</v>
      </c>
      <c r="H31" s="169">
        <v>0</v>
      </c>
      <c r="I31" s="169">
        <v>0</v>
      </c>
      <c r="J31" s="257">
        <v>0</v>
      </c>
      <c r="K31" s="257">
        <v>0</v>
      </c>
    </row>
    <row r="32" spans="2:11">
      <c r="B32" s="260" t="s">
        <v>538</v>
      </c>
      <c r="C32" s="261" t="s">
        <v>539</v>
      </c>
      <c r="D32" s="169">
        <v>0</v>
      </c>
      <c r="E32" s="169">
        <v>0</v>
      </c>
      <c r="F32" s="169">
        <v>0</v>
      </c>
      <c r="G32" s="169">
        <v>0</v>
      </c>
      <c r="H32" s="169">
        <v>0</v>
      </c>
      <c r="I32" s="169">
        <v>0</v>
      </c>
      <c r="J32" s="257">
        <v>0</v>
      </c>
      <c r="K32" s="257">
        <v>0</v>
      </c>
    </row>
    <row r="33" spans="2:11">
      <c r="B33" s="260" t="s">
        <v>540</v>
      </c>
      <c r="C33" s="261" t="s">
        <v>541</v>
      </c>
      <c r="D33" s="169">
        <v>0</v>
      </c>
      <c r="E33" s="169">
        <v>0</v>
      </c>
      <c r="F33" s="169">
        <v>0</v>
      </c>
      <c r="G33" s="169">
        <v>0</v>
      </c>
      <c r="H33" s="169">
        <v>0</v>
      </c>
      <c r="I33" s="169">
        <v>0</v>
      </c>
      <c r="J33" s="257">
        <v>0</v>
      </c>
      <c r="K33" s="257">
        <v>0</v>
      </c>
    </row>
    <row r="34" spans="2:11">
      <c r="B34" s="260" t="s">
        <v>542</v>
      </c>
      <c r="C34" s="261" t="s">
        <v>543</v>
      </c>
      <c r="D34" s="169">
        <v>0</v>
      </c>
      <c r="E34" s="169">
        <v>6.1338119999999998</v>
      </c>
      <c r="F34" s="169">
        <v>6.1338119999999998</v>
      </c>
      <c r="G34" s="169">
        <v>0</v>
      </c>
      <c r="H34" s="169">
        <v>0</v>
      </c>
      <c r="I34" s="169">
        <v>0</v>
      </c>
      <c r="J34" s="257">
        <v>6.1338109999999997</v>
      </c>
      <c r="K34" s="257">
        <v>6.1338109999999997</v>
      </c>
    </row>
    <row r="35" spans="2:11">
      <c r="B35" s="260" t="s">
        <v>544</v>
      </c>
      <c r="C35" s="261" t="s">
        <v>547</v>
      </c>
      <c r="D35" s="169">
        <v>215.28784899999999</v>
      </c>
      <c r="E35" s="169">
        <v>35.048423</v>
      </c>
      <c r="F35" s="169">
        <v>35.048423</v>
      </c>
      <c r="G35" s="169">
        <v>0.10877299999999999</v>
      </c>
      <c r="H35" s="169">
        <v>-0.968333</v>
      </c>
      <c r="I35" s="169">
        <v>-7.2341000000000003E-2</v>
      </c>
      <c r="J35" s="257">
        <v>245.02354500000001</v>
      </c>
      <c r="K35" s="257">
        <v>34.915638000000001</v>
      </c>
    </row>
    <row r="36" spans="2:11">
      <c r="B36" s="259" t="s">
        <v>546</v>
      </c>
      <c r="C36" s="16" t="s">
        <v>585</v>
      </c>
      <c r="D36" s="169">
        <v>0</v>
      </c>
      <c r="E36" s="169">
        <v>0</v>
      </c>
      <c r="F36" s="169">
        <v>0</v>
      </c>
      <c r="G36" s="169">
        <v>0</v>
      </c>
      <c r="H36" s="169">
        <v>0</v>
      </c>
      <c r="I36" s="169">
        <v>0</v>
      </c>
      <c r="J36" s="257">
        <v>0</v>
      </c>
      <c r="K36" s="257">
        <v>0</v>
      </c>
    </row>
    <row r="37" spans="2:11">
      <c r="B37" s="259" t="s">
        <v>548</v>
      </c>
      <c r="C37" s="16" t="s">
        <v>586</v>
      </c>
      <c r="D37" s="169">
        <v>0</v>
      </c>
      <c r="E37" s="169">
        <v>0</v>
      </c>
      <c r="F37" s="169">
        <v>0</v>
      </c>
      <c r="G37" s="257">
        <v>0</v>
      </c>
      <c r="H37" s="257">
        <v>0</v>
      </c>
      <c r="I37" s="257">
        <v>0</v>
      </c>
      <c r="J37" s="257">
        <v>0</v>
      </c>
      <c r="K37" s="257">
        <v>0</v>
      </c>
    </row>
    <row r="38" spans="2:11">
      <c r="B38" s="262">
        <v>100</v>
      </c>
      <c r="C38" s="263" t="s">
        <v>34</v>
      </c>
      <c r="D38" s="172">
        <v>215.28784899999999</v>
      </c>
      <c r="E38" s="172">
        <v>41.182234999999999</v>
      </c>
      <c r="F38" s="172">
        <v>41.182234999999999</v>
      </c>
      <c r="G38" s="258">
        <v>0.10877299999999999</v>
      </c>
      <c r="H38" s="258">
        <v>-0.968333</v>
      </c>
      <c r="I38" s="258">
        <v>-7.2341000000000003E-2</v>
      </c>
      <c r="J38" s="258">
        <v>251.15735599999999</v>
      </c>
      <c r="K38" s="258">
        <v>41.049449000000003</v>
      </c>
    </row>
  </sheetData>
  <mergeCells count="17">
    <mergeCell ref="B2:K2"/>
    <mergeCell ref="D6:G6"/>
    <mergeCell ref="H6:I6"/>
    <mergeCell ref="J6:K6"/>
    <mergeCell ref="D7:D8"/>
    <mergeCell ref="E7:G7"/>
    <mergeCell ref="H7:H8"/>
    <mergeCell ref="I7:I8"/>
    <mergeCell ref="K7:K8"/>
    <mergeCell ref="D25:G25"/>
    <mergeCell ref="H25:I25"/>
    <mergeCell ref="J25:K25"/>
    <mergeCell ref="D26:D27"/>
    <mergeCell ref="E26:G26"/>
    <mergeCell ref="H26:H27"/>
    <mergeCell ref="I26:I27"/>
    <mergeCell ref="K26:K27"/>
  </mergeCells>
  <hyperlinks>
    <hyperlink ref="K3" location="Table!A1" display="Back to table" xr:uid="{556686BB-C02A-4599-A777-4C67E6D183D2}"/>
  </hyperlinks>
  <pageMargins left="0.7" right="0.7" top="0.75" bottom="0.75" header="0.3" footer="0.3"/>
  <pageSetup paperSize="9" scale="6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pageSetUpPr fitToPage="1"/>
  </sheetPr>
  <dimension ref="B2:O66"/>
  <sheetViews>
    <sheetView showGridLines="0" showRowColHeaders="0" zoomScale="80" zoomScaleNormal="80" workbookViewId="0">
      <selection activeCell="C41" sqref="C41:C42"/>
    </sheetView>
  </sheetViews>
  <sheetFormatPr baseColWidth="10" defaultColWidth="11.42578125" defaultRowHeight="15"/>
  <cols>
    <col min="1" max="1" width="4" customWidth="1"/>
    <col min="3" max="3" width="60.5703125" customWidth="1"/>
    <col min="4" max="15" width="14.5703125" customWidth="1"/>
  </cols>
  <sheetData>
    <row r="2" spans="2:15" ht="18.75">
      <c r="B2" s="607" t="s">
        <v>1116</v>
      </c>
      <c r="C2" s="607"/>
      <c r="D2" s="607"/>
      <c r="E2" s="607"/>
      <c r="F2" s="607"/>
      <c r="G2" s="607"/>
      <c r="H2" s="607"/>
      <c r="I2" s="607"/>
      <c r="J2" s="607"/>
      <c r="K2" s="607"/>
      <c r="L2" s="607"/>
      <c r="M2" s="607"/>
      <c r="N2" s="607"/>
      <c r="O2" s="607"/>
    </row>
    <row r="3" spans="2:15">
      <c r="N3" s="722" t="s">
        <v>1195</v>
      </c>
      <c r="O3" s="722"/>
    </row>
    <row r="4" spans="2:15">
      <c r="B4" s="76"/>
      <c r="D4" s="359">
        <f>Table!G7</f>
        <v>45657</v>
      </c>
    </row>
    <row r="5" spans="2:15">
      <c r="B5" s="83"/>
      <c r="C5" s="83"/>
      <c r="D5" s="9" t="s">
        <v>2</v>
      </c>
      <c r="E5" s="9" t="s">
        <v>3</v>
      </c>
      <c r="F5" s="9" t="s">
        <v>4</v>
      </c>
      <c r="G5" s="9" t="s">
        <v>36</v>
      </c>
      <c r="H5" s="9" t="s">
        <v>37</v>
      </c>
      <c r="I5" s="9" t="s">
        <v>82</v>
      </c>
      <c r="J5" s="9" t="s">
        <v>83</v>
      </c>
      <c r="K5" s="9" t="s">
        <v>111</v>
      </c>
      <c r="L5" s="9" t="s">
        <v>267</v>
      </c>
      <c r="M5" s="9" t="s">
        <v>277</v>
      </c>
      <c r="N5" s="9" t="s">
        <v>278</v>
      </c>
      <c r="O5" s="9" t="s">
        <v>270</v>
      </c>
    </row>
    <row r="6" spans="2:15">
      <c r="B6" s="83"/>
      <c r="C6" s="83"/>
      <c r="D6" s="661" t="s">
        <v>519</v>
      </c>
      <c r="E6" s="661"/>
      <c r="F6" s="661"/>
      <c r="G6" s="661"/>
      <c r="H6" s="661"/>
      <c r="I6" s="661"/>
      <c r="J6" s="661"/>
      <c r="K6" s="661"/>
      <c r="L6" s="661"/>
      <c r="M6" s="661"/>
      <c r="N6" s="661"/>
      <c r="O6" s="661"/>
    </row>
    <row r="7" spans="2:15">
      <c r="B7" s="83"/>
      <c r="C7" s="83"/>
      <c r="D7" s="714" t="s">
        <v>523</v>
      </c>
      <c r="E7" s="620"/>
      <c r="F7" s="620"/>
      <c r="G7" s="714" t="s">
        <v>524</v>
      </c>
      <c r="H7" s="620"/>
      <c r="I7" s="620"/>
      <c r="J7" s="620"/>
      <c r="K7" s="620"/>
      <c r="L7" s="620"/>
      <c r="M7" s="620"/>
      <c r="N7" s="620"/>
      <c r="O7" s="620"/>
    </row>
    <row r="8" spans="2:15">
      <c r="B8" s="718"/>
      <c r="C8" s="718"/>
      <c r="D8" s="719"/>
      <c r="E8" s="620" t="s">
        <v>587</v>
      </c>
      <c r="F8" s="620" t="s">
        <v>596</v>
      </c>
      <c r="G8" s="719"/>
      <c r="H8" s="620" t="s">
        <v>588</v>
      </c>
      <c r="I8" s="620" t="s">
        <v>589</v>
      </c>
      <c r="J8" s="620" t="s">
        <v>590</v>
      </c>
      <c r="K8" s="620" t="s">
        <v>591</v>
      </c>
      <c r="L8" s="620" t="s">
        <v>592</v>
      </c>
      <c r="M8" s="620" t="s">
        <v>593</v>
      </c>
      <c r="N8" s="620" t="s">
        <v>594</v>
      </c>
      <c r="O8" s="620" t="s">
        <v>583</v>
      </c>
    </row>
    <row r="9" spans="2:15" ht="46.5" customHeight="1">
      <c r="B9" s="718"/>
      <c r="C9" s="718"/>
      <c r="D9" s="720"/>
      <c r="E9" s="620"/>
      <c r="F9" s="620"/>
      <c r="G9" s="721"/>
      <c r="H9" s="620"/>
      <c r="I9" s="620"/>
      <c r="J9" s="620"/>
      <c r="K9" s="620"/>
      <c r="L9" s="620"/>
      <c r="M9" s="620"/>
      <c r="N9" s="620"/>
      <c r="O9" s="620"/>
    </row>
    <row r="10" spans="2:15">
      <c r="B10" s="83"/>
      <c r="C10" s="83"/>
      <c r="D10" s="270"/>
      <c r="E10" s="620"/>
      <c r="F10" s="620"/>
      <c r="G10" s="721"/>
      <c r="H10" s="620"/>
      <c r="I10" s="620"/>
      <c r="J10" s="620"/>
      <c r="K10" s="620"/>
      <c r="L10" s="620"/>
      <c r="M10" s="620"/>
      <c r="N10" s="620"/>
      <c r="O10" s="620"/>
    </row>
    <row r="11" spans="2:15">
      <c r="B11" s="259" t="s">
        <v>532</v>
      </c>
      <c r="C11" s="16" t="s">
        <v>533</v>
      </c>
      <c r="D11" s="229">
        <v>436.04579100000001</v>
      </c>
      <c r="E11" s="229">
        <v>436.04579100000001</v>
      </c>
      <c r="F11" s="229">
        <v>0</v>
      </c>
      <c r="G11" s="229">
        <v>0</v>
      </c>
      <c r="H11" s="229">
        <v>0</v>
      </c>
      <c r="I11" s="229">
        <v>0</v>
      </c>
      <c r="J11" s="229">
        <v>0</v>
      </c>
      <c r="K11" s="229">
        <v>0</v>
      </c>
      <c r="L11" s="229">
        <v>0</v>
      </c>
      <c r="M11" s="229">
        <v>0</v>
      </c>
      <c r="N11" s="229">
        <v>0</v>
      </c>
      <c r="O11" s="229">
        <v>0</v>
      </c>
    </row>
    <row r="12" spans="2:15">
      <c r="B12" s="259" t="s">
        <v>293</v>
      </c>
      <c r="C12" s="16" t="s">
        <v>534</v>
      </c>
      <c r="D12" s="229">
        <v>36794.257941999997</v>
      </c>
      <c r="E12" s="229">
        <v>36741.212234999999</v>
      </c>
      <c r="F12" s="229">
        <v>53.045707</v>
      </c>
      <c r="G12" s="229">
        <v>320.16852</v>
      </c>
      <c r="H12" s="229">
        <v>141.11041900000001</v>
      </c>
      <c r="I12" s="229">
        <v>27.479956999999999</v>
      </c>
      <c r="J12" s="229">
        <v>30.222037</v>
      </c>
      <c r="K12" s="229">
        <v>28.691575</v>
      </c>
      <c r="L12" s="229">
        <v>43.503504999999997</v>
      </c>
      <c r="M12" s="229">
        <v>31.963533000000002</v>
      </c>
      <c r="N12" s="229">
        <v>17.197493999999999</v>
      </c>
      <c r="O12" s="229">
        <v>1.0625990000000001</v>
      </c>
    </row>
    <row r="13" spans="2:15">
      <c r="B13" s="260" t="s">
        <v>295</v>
      </c>
      <c r="C13" s="261" t="s">
        <v>535</v>
      </c>
      <c r="D13" s="229">
        <v>0</v>
      </c>
      <c r="E13" s="229">
        <v>0</v>
      </c>
      <c r="F13" s="229">
        <v>0</v>
      </c>
      <c r="G13" s="229">
        <v>0</v>
      </c>
      <c r="H13" s="229">
        <v>0</v>
      </c>
      <c r="I13" s="229">
        <v>0</v>
      </c>
      <c r="J13" s="229">
        <v>0</v>
      </c>
      <c r="K13" s="229">
        <v>0</v>
      </c>
      <c r="L13" s="229">
        <v>0</v>
      </c>
      <c r="M13" s="229">
        <v>0</v>
      </c>
      <c r="N13" s="229">
        <v>0</v>
      </c>
      <c r="O13" s="229">
        <v>0</v>
      </c>
    </row>
    <row r="14" spans="2:15">
      <c r="B14" s="260" t="s">
        <v>536</v>
      </c>
      <c r="C14" s="261" t="s">
        <v>537</v>
      </c>
      <c r="D14" s="229">
        <v>7.1099909999999999</v>
      </c>
      <c r="E14" s="229">
        <v>7.1099909999999999</v>
      </c>
      <c r="F14" s="229">
        <v>0</v>
      </c>
      <c r="G14" s="229">
        <v>0</v>
      </c>
      <c r="H14" s="229">
        <v>0</v>
      </c>
      <c r="I14" s="229">
        <v>0</v>
      </c>
      <c r="J14" s="229">
        <v>0</v>
      </c>
      <c r="K14" s="229">
        <v>0</v>
      </c>
      <c r="L14" s="229">
        <v>0</v>
      </c>
      <c r="M14" s="229">
        <v>0</v>
      </c>
      <c r="N14" s="229">
        <v>0</v>
      </c>
      <c r="O14" s="229">
        <v>0</v>
      </c>
    </row>
    <row r="15" spans="2:15">
      <c r="B15" s="260" t="s">
        <v>538</v>
      </c>
      <c r="C15" s="261" t="s">
        <v>539</v>
      </c>
      <c r="D15" s="229">
        <v>0</v>
      </c>
      <c r="E15" s="229">
        <v>0</v>
      </c>
      <c r="F15" s="229">
        <v>0</v>
      </c>
      <c r="G15" s="229">
        <v>0</v>
      </c>
      <c r="H15" s="229">
        <v>0</v>
      </c>
      <c r="I15" s="229">
        <v>0</v>
      </c>
      <c r="J15" s="229">
        <v>0</v>
      </c>
      <c r="K15" s="229">
        <v>0</v>
      </c>
      <c r="L15" s="229">
        <v>0</v>
      </c>
      <c r="M15" s="229">
        <v>0</v>
      </c>
      <c r="N15" s="229">
        <v>0</v>
      </c>
      <c r="O15" s="229">
        <v>0</v>
      </c>
    </row>
    <row r="16" spans="2:15">
      <c r="B16" s="260" t="s">
        <v>540</v>
      </c>
      <c r="C16" s="261" t="s">
        <v>541</v>
      </c>
      <c r="D16" s="229">
        <v>85.720929999999996</v>
      </c>
      <c r="E16" s="229">
        <v>85.720929999999996</v>
      </c>
      <c r="F16" s="229">
        <v>0</v>
      </c>
      <c r="G16" s="229">
        <v>0</v>
      </c>
      <c r="H16" s="229">
        <v>0</v>
      </c>
      <c r="I16" s="229">
        <v>0</v>
      </c>
      <c r="J16" s="229">
        <v>0</v>
      </c>
      <c r="K16" s="229">
        <v>0</v>
      </c>
      <c r="L16" s="229">
        <v>0</v>
      </c>
      <c r="M16" s="229">
        <v>0</v>
      </c>
      <c r="N16" s="229">
        <v>0</v>
      </c>
      <c r="O16" s="229">
        <v>0</v>
      </c>
    </row>
    <row r="17" spans="2:15">
      <c r="B17" s="260" t="s">
        <v>542</v>
      </c>
      <c r="C17" s="261" t="s">
        <v>543</v>
      </c>
      <c r="D17" s="229">
        <v>2807.5887339999999</v>
      </c>
      <c r="E17" s="229">
        <v>2806.565157</v>
      </c>
      <c r="F17" s="229">
        <v>1.023577</v>
      </c>
      <c r="G17" s="229">
        <v>69.699410999999998</v>
      </c>
      <c r="H17" s="229">
        <v>51.452706999999997</v>
      </c>
      <c r="I17" s="229">
        <v>7.8985060000000002</v>
      </c>
      <c r="J17" s="229">
        <v>9.8160000000000001E-3</v>
      </c>
      <c r="K17" s="229">
        <v>3.4692530000000001</v>
      </c>
      <c r="L17" s="229">
        <v>6.5961660000000002</v>
      </c>
      <c r="M17" s="229">
        <v>0.25173200000000001</v>
      </c>
      <c r="N17" s="229">
        <v>2.1231E-2</v>
      </c>
      <c r="O17" s="229">
        <v>0</v>
      </c>
    </row>
    <row r="18" spans="2:15">
      <c r="B18" s="260" t="s">
        <v>544</v>
      </c>
      <c r="C18" s="261" t="s">
        <v>595</v>
      </c>
      <c r="D18" s="229">
        <v>2807.5882259999998</v>
      </c>
      <c r="E18" s="229">
        <v>2806.5646489999999</v>
      </c>
      <c r="F18" s="229">
        <v>1.023577</v>
      </c>
      <c r="G18" s="229">
        <v>69.699410999999998</v>
      </c>
      <c r="H18" s="229">
        <v>51.452706999999997</v>
      </c>
      <c r="I18" s="229">
        <v>7.8985060000000002</v>
      </c>
      <c r="J18" s="229">
        <v>9.8160000000000001E-3</v>
      </c>
      <c r="K18" s="229">
        <v>3.4692530000000001</v>
      </c>
      <c r="L18" s="229">
        <v>6.5961660000000002</v>
      </c>
      <c r="M18" s="229">
        <v>0.25173200000000001</v>
      </c>
      <c r="N18" s="229">
        <v>2.1231E-2</v>
      </c>
      <c r="O18" s="229">
        <v>0</v>
      </c>
    </row>
    <row r="19" spans="2:15">
      <c r="B19" s="260" t="s">
        <v>546</v>
      </c>
      <c r="C19" s="261" t="s">
        <v>547</v>
      </c>
      <c r="D19" s="229">
        <v>33893.838286999999</v>
      </c>
      <c r="E19" s="229">
        <v>33841.816157000001</v>
      </c>
      <c r="F19" s="229">
        <v>52.022129999999997</v>
      </c>
      <c r="G19" s="229">
        <v>250.469109</v>
      </c>
      <c r="H19" s="229">
        <v>89.657712000000004</v>
      </c>
      <c r="I19" s="229">
        <v>19.581451000000001</v>
      </c>
      <c r="J19" s="229">
        <v>30.212221</v>
      </c>
      <c r="K19" s="229">
        <v>25.222321999999998</v>
      </c>
      <c r="L19" s="229">
        <v>36.907339</v>
      </c>
      <c r="M19" s="229">
        <v>31.711801000000001</v>
      </c>
      <c r="N19" s="229">
        <v>17.176262999999999</v>
      </c>
      <c r="O19" s="229">
        <v>1.0625990000000001</v>
      </c>
    </row>
    <row r="20" spans="2:15">
      <c r="B20" s="259" t="s">
        <v>548</v>
      </c>
      <c r="C20" s="16" t="s">
        <v>549</v>
      </c>
      <c r="D20" s="229">
        <v>7756.0072360000004</v>
      </c>
      <c r="E20" s="229">
        <v>7756.0072360000004</v>
      </c>
      <c r="F20" s="229">
        <v>0</v>
      </c>
      <c r="G20" s="229">
        <v>0</v>
      </c>
      <c r="H20" s="229">
        <v>0</v>
      </c>
      <c r="I20" s="229">
        <v>0</v>
      </c>
      <c r="J20" s="229">
        <v>0</v>
      </c>
      <c r="K20" s="229">
        <v>0</v>
      </c>
      <c r="L20" s="229">
        <v>0</v>
      </c>
      <c r="M20" s="229">
        <v>0</v>
      </c>
      <c r="N20" s="229">
        <v>0</v>
      </c>
      <c r="O20" s="229">
        <v>0</v>
      </c>
    </row>
    <row r="21" spans="2:15">
      <c r="B21" s="260" t="s">
        <v>550</v>
      </c>
      <c r="C21" s="261" t="s">
        <v>535</v>
      </c>
      <c r="D21" s="229">
        <v>0</v>
      </c>
      <c r="E21" s="229">
        <v>0</v>
      </c>
      <c r="F21" s="229">
        <v>0</v>
      </c>
      <c r="G21" s="229">
        <v>0</v>
      </c>
      <c r="H21" s="229">
        <v>0</v>
      </c>
      <c r="I21" s="229">
        <v>0</v>
      </c>
      <c r="J21" s="229">
        <v>0</v>
      </c>
      <c r="K21" s="229">
        <v>0</v>
      </c>
      <c r="L21" s="229">
        <v>0</v>
      </c>
      <c r="M21" s="229">
        <v>0</v>
      </c>
      <c r="N21" s="229">
        <v>0</v>
      </c>
      <c r="O21" s="229">
        <v>0</v>
      </c>
    </row>
    <row r="22" spans="2:15">
      <c r="B22" s="260" t="s">
        <v>551</v>
      </c>
      <c r="C22" s="261" t="s">
        <v>537</v>
      </c>
      <c r="D22" s="229">
        <v>1087.4148970000001</v>
      </c>
      <c r="E22" s="229">
        <v>1087.4148970000001</v>
      </c>
      <c r="F22" s="229">
        <v>0</v>
      </c>
      <c r="G22" s="229">
        <v>0</v>
      </c>
      <c r="H22" s="229">
        <v>0</v>
      </c>
      <c r="I22" s="229">
        <v>0</v>
      </c>
      <c r="J22" s="229">
        <v>0</v>
      </c>
      <c r="K22" s="229">
        <v>0</v>
      </c>
      <c r="L22" s="229">
        <v>0</v>
      </c>
      <c r="M22" s="229">
        <v>0</v>
      </c>
      <c r="N22" s="229">
        <v>0</v>
      </c>
      <c r="O22" s="229">
        <v>0</v>
      </c>
    </row>
    <row r="23" spans="2:15">
      <c r="B23" s="260" t="s">
        <v>552</v>
      </c>
      <c r="C23" s="261" t="s">
        <v>539</v>
      </c>
      <c r="D23" s="229">
        <v>6668.5923389999998</v>
      </c>
      <c r="E23" s="229">
        <v>6668.5923389999998</v>
      </c>
      <c r="F23" s="229">
        <v>0</v>
      </c>
      <c r="G23" s="229">
        <v>0</v>
      </c>
      <c r="H23" s="229">
        <v>0</v>
      </c>
      <c r="I23" s="229">
        <v>0</v>
      </c>
      <c r="J23" s="229">
        <v>0</v>
      </c>
      <c r="K23" s="229">
        <v>0</v>
      </c>
      <c r="L23" s="229">
        <v>0</v>
      </c>
      <c r="M23" s="229">
        <v>0</v>
      </c>
      <c r="N23" s="229">
        <v>0</v>
      </c>
      <c r="O23" s="229">
        <v>0</v>
      </c>
    </row>
    <row r="24" spans="2:15">
      <c r="B24" s="260" t="s">
        <v>553</v>
      </c>
      <c r="C24" s="261" t="s">
        <v>541</v>
      </c>
      <c r="D24" s="229">
        <v>0</v>
      </c>
      <c r="E24" s="229">
        <v>0</v>
      </c>
      <c r="F24" s="229">
        <v>0</v>
      </c>
      <c r="G24" s="229">
        <v>0</v>
      </c>
      <c r="H24" s="229">
        <v>0</v>
      </c>
      <c r="I24" s="229">
        <v>0</v>
      </c>
      <c r="J24" s="229">
        <v>0</v>
      </c>
      <c r="K24" s="229">
        <v>0</v>
      </c>
      <c r="L24" s="229">
        <v>0</v>
      </c>
      <c r="M24" s="229">
        <v>0</v>
      </c>
      <c r="N24" s="229">
        <v>0</v>
      </c>
      <c r="O24" s="229">
        <v>0</v>
      </c>
    </row>
    <row r="25" spans="2:15">
      <c r="B25" s="260" t="s">
        <v>554</v>
      </c>
      <c r="C25" s="261" t="s">
        <v>543</v>
      </c>
      <c r="D25" s="229">
        <v>0</v>
      </c>
      <c r="E25" s="229">
        <v>0</v>
      </c>
      <c r="F25" s="229">
        <v>0</v>
      </c>
      <c r="G25" s="229">
        <v>0</v>
      </c>
      <c r="H25" s="229">
        <v>0</v>
      </c>
      <c r="I25" s="229">
        <v>0</v>
      </c>
      <c r="J25" s="229">
        <v>0</v>
      </c>
      <c r="K25" s="229">
        <v>0</v>
      </c>
      <c r="L25" s="229">
        <v>0</v>
      </c>
      <c r="M25" s="229">
        <v>0</v>
      </c>
      <c r="N25" s="229">
        <v>0</v>
      </c>
      <c r="O25" s="229">
        <v>0</v>
      </c>
    </row>
    <row r="26" spans="2:15">
      <c r="B26" s="259" t="s">
        <v>555</v>
      </c>
      <c r="C26" s="16" t="s">
        <v>556</v>
      </c>
      <c r="D26" s="229">
        <v>4237.3096260000002</v>
      </c>
      <c r="E26" s="469">
        <v>0</v>
      </c>
      <c r="F26" s="469">
        <v>0</v>
      </c>
      <c r="G26" s="229">
        <v>0.111333</v>
      </c>
      <c r="H26" s="469">
        <v>0</v>
      </c>
      <c r="I26" s="469">
        <v>0</v>
      </c>
      <c r="J26" s="469">
        <v>0</v>
      </c>
      <c r="K26" s="469">
        <v>0</v>
      </c>
      <c r="L26" s="469">
        <v>0</v>
      </c>
      <c r="M26" s="469">
        <v>0</v>
      </c>
      <c r="N26" s="469">
        <v>0</v>
      </c>
      <c r="O26" s="229">
        <v>0.111333</v>
      </c>
    </row>
    <row r="27" spans="2:15">
      <c r="B27" s="260" t="s">
        <v>557</v>
      </c>
      <c r="C27" s="261" t="s">
        <v>535</v>
      </c>
      <c r="D27" s="229">
        <v>0</v>
      </c>
      <c r="E27" s="469">
        <v>0</v>
      </c>
      <c r="F27" s="469">
        <v>0</v>
      </c>
      <c r="G27" s="229">
        <v>0</v>
      </c>
      <c r="H27" s="469">
        <v>0</v>
      </c>
      <c r="I27" s="469">
        <v>0</v>
      </c>
      <c r="J27" s="469">
        <v>0</v>
      </c>
      <c r="K27" s="469">
        <v>0</v>
      </c>
      <c r="L27" s="469">
        <v>0</v>
      </c>
      <c r="M27" s="469">
        <v>0</v>
      </c>
      <c r="N27" s="469">
        <v>0</v>
      </c>
      <c r="O27" s="229">
        <v>0</v>
      </c>
    </row>
    <row r="28" spans="2:15">
      <c r="B28" s="260" t="s">
        <v>558</v>
      </c>
      <c r="C28" s="261" t="s">
        <v>537</v>
      </c>
      <c r="D28" s="229">
        <v>0.18968199999999999</v>
      </c>
      <c r="E28" s="469">
        <v>0</v>
      </c>
      <c r="F28" s="469">
        <v>0</v>
      </c>
      <c r="G28" s="229">
        <v>0</v>
      </c>
      <c r="H28" s="469">
        <v>0</v>
      </c>
      <c r="I28" s="469">
        <v>0</v>
      </c>
      <c r="J28" s="469">
        <v>0</v>
      </c>
      <c r="K28" s="469">
        <v>0</v>
      </c>
      <c r="L28" s="469">
        <v>0</v>
      </c>
      <c r="M28" s="469">
        <v>0</v>
      </c>
      <c r="N28" s="469">
        <v>0</v>
      </c>
      <c r="O28" s="229">
        <v>0</v>
      </c>
    </row>
    <row r="29" spans="2:15">
      <c r="B29" s="260" t="s">
        <v>559</v>
      </c>
      <c r="C29" s="261" t="s">
        <v>539</v>
      </c>
      <c r="D29" s="229">
        <v>2.1300539999999999</v>
      </c>
      <c r="E29" s="469">
        <v>0</v>
      </c>
      <c r="F29" s="469">
        <v>0</v>
      </c>
      <c r="G29" s="229">
        <v>0</v>
      </c>
      <c r="H29" s="469">
        <v>0</v>
      </c>
      <c r="I29" s="469">
        <v>0</v>
      </c>
      <c r="J29" s="469">
        <v>0</v>
      </c>
      <c r="K29" s="469">
        <v>0</v>
      </c>
      <c r="L29" s="469">
        <v>0</v>
      </c>
      <c r="M29" s="469">
        <v>0</v>
      </c>
      <c r="N29" s="469">
        <v>0</v>
      </c>
      <c r="O29" s="229">
        <v>0</v>
      </c>
    </row>
    <row r="30" spans="2:15">
      <c r="B30" s="260" t="s">
        <v>560</v>
      </c>
      <c r="C30" s="261" t="s">
        <v>541</v>
      </c>
      <c r="D30" s="229">
        <v>0.94743999999999995</v>
      </c>
      <c r="E30" s="469">
        <v>0</v>
      </c>
      <c r="F30" s="469">
        <v>0</v>
      </c>
      <c r="G30" s="229">
        <v>0</v>
      </c>
      <c r="H30" s="469">
        <v>0</v>
      </c>
      <c r="I30" s="469">
        <v>0</v>
      </c>
      <c r="J30" s="469">
        <v>0</v>
      </c>
      <c r="K30" s="469">
        <v>0</v>
      </c>
      <c r="L30" s="469">
        <v>0</v>
      </c>
      <c r="M30" s="469">
        <v>0</v>
      </c>
      <c r="N30" s="469">
        <v>0</v>
      </c>
      <c r="O30" s="229">
        <v>0</v>
      </c>
    </row>
    <row r="31" spans="2:15">
      <c r="B31" s="260" t="s">
        <v>561</v>
      </c>
      <c r="C31" s="261" t="s">
        <v>543</v>
      </c>
      <c r="D31" s="229">
        <v>220.59565699999999</v>
      </c>
      <c r="E31" s="469">
        <v>0</v>
      </c>
      <c r="F31" s="469">
        <v>0</v>
      </c>
      <c r="G31" s="229">
        <v>0.111333</v>
      </c>
      <c r="H31" s="469">
        <v>0</v>
      </c>
      <c r="I31" s="469">
        <v>0</v>
      </c>
      <c r="J31" s="469">
        <v>0</v>
      </c>
      <c r="K31" s="469">
        <v>0</v>
      </c>
      <c r="L31" s="469">
        <v>0</v>
      </c>
      <c r="M31" s="469">
        <v>0</v>
      </c>
      <c r="N31" s="469">
        <v>0</v>
      </c>
      <c r="O31" s="229">
        <v>0.111333</v>
      </c>
    </row>
    <row r="32" spans="2:15">
      <c r="B32" s="260" t="s">
        <v>562</v>
      </c>
      <c r="C32" s="261" t="s">
        <v>547</v>
      </c>
      <c r="D32" s="229">
        <v>4013.4467930000001</v>
      </c>
      <c r="E32" s="469">
        <v>0</v>
      </c>
      <c r="F32" s="469">
        <v>0</v>
      </c>
      <c r="G32" s="229">
        <v>0</v>
      </c>
      <c r="H32" s="469">
        <v>0</v>
      </c>
      <c r="I32" s="469">
        <v>0</v>
      </c>
      <c r="J32" s="469">
        <v>0</v>
      </c>
      <c r="K32" s="469">
        <v>0</v>
      </c>
      <c r="L32" s="469">
        <v>0</v>
      </c>
      <c r="M32" s="469">
        <v>0</v>
      </c>
      <c r="N32" s="469">
        <v>0</v>
      </c>
      <c r="O32" s="229">
        <v>0</v>
      </c>
    </row>
    <row r="33" spans="2:15">
      <c r="B33" s="262" t="s">
        <v>563</v>
      </c>
      <c r="C33" s="263" t="s">
        <v>34</v>
      </c>
      <c r="D33" s="233">
        <v>49223.620595</v>
      </c>
      <c r="E33" s="233">
        <v>44933.265262000001</v>
      </c>
      <c r="F33" s="233">
        <v>53.045707</v>
      </c>
      <c r="G33" s="233">
        <v>320.279853</v>
      </c>
      <c r="H33" s="233">
        <v>141.11041900000001</v>
      </c>
      <c r="I33" s="233">
        <v>27.479956999999999</v>
      </c>
      <c r="J33" s="233">
        <v>30.222037</v>
      </c>
      <c r="K33" s="233">
        <v>28.691575</v>
      </c>
      <c r="L33" s="233">
        <v>43.503504999999997</v>
      </c>
      <c r="M33" s="233">
        <v>31.963533000000002</v>
      </c>
      <c r="N33" s="233">
        <v>17.197493999999999</v>
      </c>
      <c r="O33" s="233">
        <v>1.173932</v>
      </c>
    </row>
    <row r="37" spans="2:15">
      <c r="B37" s="76"/>
      <c r="D37" s="359">
        <f>EOMONTH(D4,-12)</f>
        <v>45291</v>
      </c>
    </row>
    <row r="38" spans="2:15">
      <c r="B38" s="83"/>
      <c r="C38" s="83"/>
      <c r="D38" s="9" t="s">
        <v>2</v>
      </c>
      <c r="E38" s="9" t="s">
        <v>3</v>
      </c>
      <c r="F38" s="9" t="s">
        <v>4</v>
      </c>
      <c r="G38" s="9" t="s">
        <v>36</v>
      </c>
      <c r="H38" s="9" t="s">
        <v>37</v>
      </c>
      <c r="I38" s="9" t="s">
        <v>82</v>
      </c>
      <c r="J38" s="9" t="s">
        <v>83</v>
      </c>
      <c r="K38" s="9" t="s">
        <v>111</v>
      </c>
      <c r="L38" s="9" t="s">
        <v>267</v>
      </c>
      <c r="M38" s="9" t="s">
        <v>277</v>
      </c>
      <c r="N38" s="9" t="s">
        <v>278</v>
      </c>
      <c r="O38" s="9" t="s">
        <v>270</v>
      </c>
    </row>
    <row r="39" spans="2:15">
      <c r="B39" s="83"/>
      <c r="C39" s="83"/>
      <c r="D39" s="661" t="s">
        <v>519</v>
      </c>
      <c r="E39" s="661"/>
      <c r="F39" s="661"/>
      <c r="G39" s="661"/>
      <c r="H39" s="661"/>
      <c r="I39" s="661"/>
      <c r="J39" s="661"/>
      <c r="K39" s="661"/>
      <c r="L39" s="661"/>
      <c r="M39" s="661"/>
      <c r="N39" s="661"/>
      <c r="O39" s="661"/>
    </row>
    <row r="40" spans="2:15">
      <c r="B40" s="83"/>
      <c r="C40" s="83"/>
      <c r="D40" s="714" t="s">
        <v>523</v>
      </c>
      <c r="E40" s="620"/>
      <c r="F40" s="620"/>
      <c r="G40" s="714" t="s">
        <v>524</v>
      </c>
      <c r="H40" s="620"/>
      <c r="I40" s="620"/>
      <c r="J40" s="620"/>
      <c r="K40" s="620"/>
      <c r="L40" s="620"/>
      <c r="M40" s="620"/>
      <c r="N40" s="620"/>
      <c r="O40" s="620"/>
    </row>
    <row r="41" spans="2:15" ht="51.75" customHeight="1">
      <c r="B41" s="718"/>
      <c r="C41" s="718"/>
      <c r="D41" s="719"/>
      <c r="E41" s="620" t="s">
        <v>587</v>
      </c>
      <c r="F41" s="620" t="s">
        <v>596</v>
      </c>
      <c r="G41" s="719"/>
      <c r="H41" s="620" t="s">
        <v>588</v>
      </c>
      <c r="I41" s="620" t="s">
        <v>589</v>
      </c>
      <c r="J41" s="620" t="s">
        <v>590</v>
      </c>
      <c r="K41" s="620" t="s">
        <v>591</v>
      </c>
      <c r="L41" s="620" t="s">
        <v>592</v>
      </c>
      <c r="M41" s="620" t="s">
        <v>593</v>
      </c>
      <c r="N41" s="620" t="s">
        <v>594</v>
      </c>
      <c r="O41" s="620" t="s">
        <v>583</v>
      </c>
    </row>
    <row r="42" spans="2:15">
      <c r="B42" s="718"/>
      <c r="C42" s="718"/>
      <c r="D42" s="720"/>
      <c r="E42" s="620"/>
      <c r="F42" s="620"/>
      <c r="G42" s="721"/>
      <c r="H42" s="620"/>
      <c r="I42" s="620"/>
      <c r="J42" s="620"/>
      <c r="K42" s="620"/>
      <c r="L42" s="620"/>
      <c r="M42" s="620"/>
      <c r="N42" s="620"/>
      <c r="O42" s="620"/>
    </row>
    <row r="43" spans="2:15">
      <c r="B43" s="83"/>
      <c r="C43" s="83"/>
      <c r="D43" s="270"/>
      <c r="E43" s="620"/>
      <c r="F43" s="620"/>
      <c r="G43" s="721"/>
      <c r="H43" s="620"/>
      <c r="I43" s="620"/>
      <c r="J43" s="620"/>
      <c r="K43" s="620"/>
      <c r="L43" s="620"/>
      <c r="M43" s="620"/>
      <c r="N43" s="620"/>
      <c r="O43" s="620"/>
    </row>
    <row r="44" spans="2:15">
      <c r="B44" s="259" t="s">
        <v>532</v>
      </c>
      <c r="C44" s="16" t="s">
        <v>533</v>
      </c>
      <c r="D44" s="169">
        <v>414.50687499999998</v>
      </c>
      <c r="E44" s="169">
        <v>414.50687499999998</v>
      </c>
      <c r="F44" s="169">
        <v>0</v>
      </c>
      <c r="G44" s="169">
        <v>0</v>
      </c>
      <c r="H44" s="169">
        <v>0</v>
      </c>
      <c r="I44" s="169">
        <v>0</v>
      </c>
      <c r="J44" s="169">
        <v>0</v>
      </c>
      <c r="K44" s="169">
        <v>0</v>
      </c>
      <c r="L44" s="169">
        <v>0</v>
      </c>
      <c r="M44" s="169">
        <v>0</v>
      </c>
      <c r="N44" s="169">
        <v>0</v>
      </c>
      <c r="O44" s="169">
        <v>0</v>
      </c>
    </row>
    <row r="45" spans="2:15">
      <c r="B45" s="259" t="s">
        <v>293</v>
      </c>
      <c r="C45" s="16" t="s">
        <v>534</v>
      </c>
      <c r="D45" s="169">
        <v>37706.340477999998</v>
      </c>
      <c r="E45" s="169">
        <v>37654.049195</v>
      </c>
      <c r="F45" s="169">
        <v>52.291283</v>
      </c>
      <c r="G45" s="169">
        <v>279.14751000000001</v>
      </c>
      <c r="H45" s="169">
        <v>116.037931</v>
      </c>
      <c r="I45" s="169">
        <v>22.912307999999999</v>
      </c>
      <c r="J45" s="169">
        <v>21.054801999999999</v>
      </c>
      <c r="K45" s="169">
        <v>21.512623000000001</v>
      </c>
      <c r="L45" s="169">
        <v>50.432853999999999</v>
      </c>
      <c r="M45" s="169">
        <v>32.682617</v>
      </c>
      <c r="N45" s="169">
        <v>14.514374999999999</v>
      </c>
      <c r="O45" s="169">
        <v>1.952723</v>
      </c>
    </row>
    <row r="46" spans="2:15">
      <c r="B46" s="260" t="s">
        <v>295</v>
      </c>
      <c r="C46" s="261" t="s">
        <v>535</v>
      </c>
      <c r="D46" s="169">
        <v>0</v>
      </c>
      <c r="E46" s="169">
        <v>0</v>
      </c>
      <c r="F46" s="169">
        <v>0</v>
      </c>
      <c r="G46" s="169">
        <v>0</v>
      </c>
      <c r="H46" s="169">
        <v>0</v>
      </c>
      <c r="I46" s="169">
        <v>0</v>
      </c>
      <c r="J46" s="169">
        <v>0</v>
      </c>
      <c r="K46" s="169">
        <v>0</v>
      </c>
      <c r="L46" s="169">
        <v>0</v>
      </c>
      <c r="M46" s="169">
        <v>0</v>
      </c>
      <c r="N46" s="169">
        <v>0</v>
      </c>
      <c r="O46" s="169">
        <v>0</v>
      </c>
    </row>
    <row r="47" spans="2:15">
      <c r="B47" s="260" t="s">
        <v>536</v>
      </c>
      <c r="C47" s="261" t="s">
        <v>537</v>
      </c>
      <c r="D47" s="169">
        <v>7.0507590000000002</v>
      </c>
      <c r="E47" s="169">
        <v>7.0507590000000002</v>
      </c>
      <c r="F47" s="169">
        <v>0</v>
      </c>
      <c r="G47" s="169">
        <v>0</v>
      </c>
      <c r="H47" s="169">
        <v>0</v>
      </c>
      <c r="I47" s="169">
        <v>0</v>
      </c>
      <c r="J47" s="169">
        <v>0</v>
      </c>
      <c r="K47" s="169">
        <v>0</v>
      </c>
      <c r="L47" s="169">
        <v>0</v>
      </c>
      <c r="M47" s="169">
        <v>0</v>
      </c>
      <c r="N47" s="169">
        <v>0</v>
      </c>
      <c r="O47" s="169">
        <v>0</v>
      </c>
    </row>
    <row r="48" spans="2:15">
      <c r="B48" s="260" t="s">
        <v>538</v>
      </c>
      <c r="C48" s="261" t="s">
        <v>539</v>
      </c>
      <c r="D48" s="169">
        <v>0</v>
      </c>
      <c r="E48" s="169">
        <v>0</v>
      </c>
      <c r="F48" s="169">
        <v>0</v>
      </c>
      <c r="G48" s="169">
        <v>0</v>
      </c>
      <c r="H48" s="169">
        <v>0</v>
      </c>
      <c r="I48" s="169">
        <v>0</v>
      </c>
      <c r="J48" s="169">
        <v>0</v>
      </c>
      <c r="K48" s="169">
        <v>0</v>
      </c>
      <c r="L48" s="169">
        <v>0</v>
      </c>
      <c r="M48" s="169">
        <v>0</v>
      </c>
      <c r="N48" s="169">
        <v>0</v>
      </c>
      <c r="O48" s="169">
        <v>0</v>
      </c>
    </row>
    <row r="49" spans="2:15">
      <c r="B49" s="260" t="s">
        <v>540</v>
      </c>
      <c r="C49" s="261" t="s">
        <v>541</v>
      </c>
      <c r="D49" s="169">
        <v>85.873140000000006</v>
      </c>
      <c r="E49" s="169">
        <v>85.873140000000006</v>
      </c>
      <c r="F49" s="169">
        <v>0</v>
      </c>
      <c r="G49" s="169">
        <v>0</v>
      </c>
      <c r="H49" s="169">
        <v>0</v>
      </c>
      <c r="I49" s="169">
        <v>0</v>
      </c>
      <c r="J49" s="169">
        <v>0</v>
      </c>
      <c r="K49" s="169">
        <v>0</v>
      </c>
      <c r="L49" s="169">
        <v>0</v>
      </c>
      <c r="M49" s="169">
        <v>0</v>
      </c>
      <c r="N49" s="169">
        <v>0</v>
      </c>
      <c r="O49" s="169">
        <v>0</v>
      </c>
    </row>
    <row r="50" spans="2:15">
      <c r="B50" s="260" t="s">
        <v>542</v>
      </c>
      <c r="C50" s="261" t="s">
        <v>543</v>
      </c>
      <c r="D50" s="169">
        <v>3201.44722</v>
      </c>
      <c r="E50" s="169">
        <v>3201.44722</v>
      </c>
      <c r="F50" s="169">
        <v>0</v>
      </c>
      <c r="G50" s="169">
        <v>30.622904999999999</v>
      </c>
      <c r="H50" s="169">
        <v>18.915948</v>
      </c>
      <c r="I50" s="169">
        <v>4.3634709999999997</v>
      </c>
      <c r="J50" s="169">
        <v>0.113345</v>
      </c>
      <c r="K50" s="169">
        <v>0.31254700000000002</v>
      </c>
      <c r="L50" s="169">
        <v>6.5486430000000002</v>
      </c>
      <c r="M50" s="169">
        <v>0.36895099999999997</v>
      </c>
      <c r="N50" s="169">
        <v>0</v>
      </c>
      <c r="O50" s="169">
        <v>0</v>
      </c>
    </row>
    <row r="51" spans="2:15">
      <c r="B51" s="260" t="s">
        <v>544</v>
      </c>
      <c r="C51" s="261" t="s">
        <v>595</v>
      </c>
      <c r="D51" s="169">
        <v>3201.44722</v>
      </c>
      <c r="E51" s="169">
        <v>3201.44722</v>
      </c>
      <c r="F51" s="169">
        <v>0</v>
      </c>
      <c r="G51" s="169">
        <v>30.622904999999999</v>
      </c>
      <c r="H51" s="169">
        <v>18.915948</v>
      </c>
      <c r="I51" s="169">
        <v>4.3634709999999997</v>
      </c>
      <c r="J51" s="169">
        <v>0.113345</v>
      </c>
      <c r="K51" s="169">
        <v>0.31254700000000002</v>
      </c>
      <c r="L51" s="169">
        <v>6.5486430000000002</v>
      </c>
      <c r="M51" s="169">
        <v>0.36895099999999997</v>
      </c>
      <c r="N51" s="169">
        <v>0</v>
      </c>
      <c r="O51" s="169">
        <v>0</v>
      </c>
    </row>
    <row r="52" spans="2:15">
      <c r="B52" s="260" t="s">
        <v>546</v>
      </c>
      <c r="C52" s="261" t="s">
        <v>547</v>
      </c>
      <c r="D52" s="169">
        <v>34411.969359000002</v>
      </c>
      <c r="E52" s="169">
        <v>34359.678075999997</v>
      </c>
      <c r="F52" s="169">
        <v>52.291283</v>
      </c>
      <c r="G52" s="169">
        <v>248.52460500000001</v>
      </c>
      <c r="H52" s="169">
        <v>97.121983</v>
      </c>
      <c r="I52" s="169">
        <v>18.548836999999999</v>
      </c>
      <c r="J52" s="169">
        <v>20.941457</v>
      </c>
      <c r="K52" s="169">
        <v>21.200075999999999</v>
      </c>
      <c r="L52" s="169">
        <v>43.884211000000001</v>
      </c>
      <c r="M52" s="169">
        <v>32.313665999999998</v>
      </c>
      <c r="N52" s="169">
        <v>14.514374999999999</v>
      </c>
      <c r="O52" s="169">
        <v>1.952723</v>
      </c>
    </row>
    <row r="53" spans="2:15">
      <c r="B53" s="259" t="s">
        <v>548</v>
      </c>
      <c r="C53" s="16" t="s">
        <v>549</v>
      </c>
      <c r="D53" s="169">
        <v>5914.0094349999999</v>
      </c>
      <c r="E53" s="169">
        <v>5914.0094349999999</v>
      </c>
      <c r="F53" s="169">
        <v>0</v>
      </c>
      <c r="G53" s="169">
        <v>0</v>
      </c>
      <c r="H53" s="169">
        <v>0</v>
      </c>
      <c r="I53" s="169">
        <v>0</v>
      </c>
      <c r="J53" s="169">
        <v>0</v>
      </c>
      <c r="K53" s="169">
        <v>0</v>
      </c>
      <c r="L53" s="169">
        <v>0</v>
      </c>
      <c r="M53" s="169">
        <v>0</v>
      </c>
      <c r="N53" s="169">
        <v>0</v>
      </c>
      <c r="O53" s="169">
        <v>0</v>
      </c>
    </row>
    <row r="54" spans="2:15">
      <c r="B54" s="260" t="s">
        <v>550</v>
      </c>
      <c r="C54" s="261" t="s">
        <v>535</v>
      </c>
      <c r="D54" s="169">
        <v>0</v>
      </c>
      <c r="E54" s="169">
        <v>0</v>
      </c>
      <c r="F54" s="169">
        <v>0</v>
      </c>
      <c r="G54" s="169">
        <v>0</v>
      </c>
      <c r="H54" s="169">
        <v>0</v>
      </c>
      <c r="I54" s="169">
        <v>0</v>
      </c>
      <c r="J54" s="169">
        <v>0</v>
      </c>
      <c r="K54" s="169">
        <v>0</v>
      </c>
      <c r="L54" s="169">
        <v>0</v>
      </c>
      <c r="M54" s="169">
        <v>0</v>
      </c>
      <c r="N54" s="169">
        <v>0</v>
      </c>
      <c r="O54" s="169">
        <v>0</v>
      </c>
    </row>
    <row r="55" spans="2:15">
      <c r="B55" s="260" t="s">
        <v>551</v>
      </c>
      <c r="C55" s="261" t="s">
        <v>537</v>
      </c>
      <c r="D55" s="169">
        <v>450.860679</v>
      </c>
      <c r="E55" s="169">
        <v>450.860679</v>
      </c>
      <c r="F55" s="169">
        <v>0</v>
      </c>
      <c r="G55" s="169">
        <v>0</v>
      </c>
      <c r="H55" s="169">
        <v>0</v>
      </c>
      <c r="I55" s="169">
        <v>0</v>
      </c>
      <c r="J55" s="169">
        <v>0</v>
      </c>
      <c r="K55" s="169">
        <v>0</v>
      </c>
      <c r="L55" s="169">
        <v>0</v>
      </c>
      <c r="M55" s="169">
        <v>0</v>
      </c>
      <c r="N55" s="169">
        <v>0</v>
      </c>
      <c r="O55" s="169">
        <v>0</v>
      </c>
    </row>
    <row r="56" spans="2:15">
      <c r="B56" s="260" t="s">
        <v>552</v>
      </c>
      <c r="C56" s="261" t="s">
        <v>539</v>
      </c>
      <c r="D56" s="169">
        <v>5463.1487559999996</v>
      </c>
      <c r="E56" s="169">
        <v>5463.1487559999996</v>
      </c>
      <c r="F56" s="169">
        <v>0</v>
      </c>
      <c r="G56" s="169">
        <v>0</v>
      </c>
      <c r="H56" s="169">
        <v>0</v>
      </c>
      <c r="I56" s="169">
        <v>0</v>
      </c>
      <c r="J56" s="169">
        <v>0</v>
      </c>
      <c r="K56" s="169">
        <v>0</v>
      </c>
      <c r="L56" s="169">
        <v>0</v>
      </c>
      <c r="M56" s="169">
        <v>0</v>
      </c>
      <c r="N56" s="169">
        <v>0</v>
      </c>
      <c r="O56" s="169">
        <v>0</v>
      </c>
    </row>
    <row r="57" spans="2:15">
      <c r="B57" s="260" t="s">
        <v>553</v>
      </c>
      <c r="C57" s="261" t="s">
        <v>541</v>
      </c>
      <c r="D57" s="169">
        <v>0</v>
      </c>
      <c r="E57" s="169">
        <v>0</v>
      </c>
      <c r="F57" s="169">
        <v>0</v>
      </c>
      <c r="G57" s="169">
        <v>0</v>
      </c>
      <c r="H57" s="169">
        <v>0</v>
      </c>
      <c r="I57" s="169">
        <v>0</v>
      </c>
      <c r="J57" s="169">
        <v>0</v>
      </c>
      <c r="K57" s="169">
        <v>0</v>
      </c>
      <c r="L57" s="169">
        <v>0</v>
      </c>
      <c r="M57" s="169">
        <v>0</v>
      </c>
      <c r="N57" s="169">
        <v>0</v>
      </c>
      <c r="O57" s="169">
        <v>0</v>
      </c>
    </row>
    <row r="58" spans="2:15">
      <c r="B58" s="260" t="s">
        <v>554</v>
      </c>
      <c r="C58" s="261" t="s">
        <v>543</v>
      </c>
      <c r="D58" s="169">
        <v>0</v>
      </c>
      <c r="E58" s="169">
        <v>0</v>
      </c>
      <c r="F58" s="169">
        <v>0</v>
      </c>
      <c r="G58" s="169">
        <v>0</v>
      </c>
      <c r="H58" s="169">
        <v>0</v>
      </c>
      <c r="I58" s="169">
        <v>0</v>
      </c>
      <c r="J58" s="169">
        <v>0</v>
      </c>
      <c r="K58" s="169">
        <v>0</v>
      </c>
      <c r="L58" s="169">
        <v>0</v>
      </c>
      <c r="M58" s="169">
        <v>0</v>
      </c>
      <c r="N58" s="169">
        <v>0</v>
      </c>
      <c r="O58" s="169">
        <v>0</v>
      </c>
    </row>
    <row r="59" spans="2:15">
      <c r="B59" s="259" t="s">
        <v>555</v>
      </c>
      <c r="C59" s="16" t="s">
        <v>556</v>
      </c>
      <c r="D59" s="169">
        <v>4601.2781770000001</v>
      </c>
      <c r="E59" s="512"/>
      <c r="F59" s="512"/>
      <c r="G59" s="169">
        <v>2.3612790000000001</v>
      </c>
      <c r="H59" s="512"/>
      <c r="I59" s="512"/>
      <c r="J59" s="512"/>
      <c r="K59" s="512"/>
      <c r="L59" s="512"/>
      <c r="M59" s="512"/>
      <c r="N59" s="512"/>
      <c r="O59" s="169">
        <v>2.3612790000000001</v>
      </c>
    </row>
    <row r="60" spans="2:15">
      <c r="B60" s="260" t="s">
        <v>557</v>
      </c>
      <c r="C60" s="261" t="s">
        <v>535</v>
      </c>
      <c r="D60" s="169">
        <v>0</v>
      </c>
      <c r="E60" s="512"/>
      <c r="F60" s="512"/>
      <c r="G60" s="169">
        <v>0</v>
      </c>
      <c r="H60" s="512"/>
      <c r="I60" s="512"/>
      <c r="J60" s="512"/>
      <c r="K60" s="512"/>
      <c r="L60" s="512"/>
      <c r="M60" s="512"/>
      <c r="N60" s="512"/>
      <c r="O60" s="169">
        <v>0</v>
      </c>
    </row>
    <row r="61" spans="2:15">
      <c r="B61" s="260" t="s">
        <v>558</v>
      </c>
      <c r="C61" s="261" t="s">
        <v>537</v>
      </c>
      <c r="D61" s="169">
        <v>0.19233600000000001</v>
      </c>
      <c r="E61" s="512"/>
      <c r="F61" s="512"/>
      <c r="G61" s="169">
        <v>0</v>
      </c>
      <c r="H61" s="512"/>
      <c r="I61" s="512"/>
      <c r="J61" s="512"/>
      <c r="K61" s="512"/>
      <c r="L61" s="512"/>
      <c r="M61" s="512"/>
      <c r="N61" s="512"/>
      <c r="O61" s="169">
        <v>0</v>
      </c>
    </row>
    <row r="62" spans="2:15">
      <c r="B62" s="260" t="s">
        <v>559</v>
      </c>
      <c r="C62" s="261" t="s">
        <v>539</v>
      </c>
      <c r="D62" s="169">
        <v>2.3300540000000001</v>
      </c>
      <c r="E62" s="512"/>
      <c r="F62" s="512"/>
      <c r="G62" s="169">
        <v>0</v>
      </c>
      <c r="H62" s="512"/>
      <c r="I62" s="512"/>
      <c r="J62" s="512"/>
      <c r="K62" s="512"/>
      <c r="L62" s="512"/>
      <c r="M62" s="512"/>
      <c r="N62" s="512"/>
      <c r="O62" s="169">
        <v>0</v>
      </c>
    </row>
    <row r="63" spans="2:15">
      <c r="B63" s="260" t="s">
        <v>560</v>
      </c>
      <c r="C63" s="261" t="s">
        <v>541</v>
      </c>
      <c r="D63" s="169">
        <v>2.9361839999999999</v>
      </c>
      <c r="E63" s="512"/>
      <c r="F63" s="512"/>
      <c r="G63" s="169">
        <v>0</v>
      </c>
      <c r="H63" s="512"/>
      <c r="I63" s="512"/>
      <c r="J63" s="512"/>
      <c r="K63" s="512"/>
      <c r="L63" s="512"/>
      <c r="M63" s="512"/>
      <c r="N63" s="512"/>
      <c r="O63" s="169">
        <v>0</v>
      </c>
    </row>
    <row r="64" spans="2:15">
      <c r="B64" s="260" t="s">
        <v>561</v>
      </c>
      <c r="C64" s="261" t="s">
        <v>543</v>
      </c>
      <c r="D64" s="169">
        <v>334.77766600000001</v>
      </c>
      <c r="E64" s="512"/>
      <c r="F64" s="512"/>
      <c r="G64" s="169">
        <v>1.0740289999999999</v>
      </c>
      <c r="H64" s="512"/>
      <c r="I64" s="512"/>
      <c r="J64" s="512"/>
      <c r="K64" s="512"/>
      <c r="L64" s="512"/>
      <c r="M64" s="512"/>
      <c r="N64" s="512"/>
      <c r="O64" s="169">
        <v>1.0740289999999999</v>
      </c>
    </row>
    <row r="65" spans="2:15">
      <c r="B65" s="260" t="s">
        <v>562</v>
      </c>
      <c r="C65" s="261" t="s">
        <v>547</v>
      </c>
      <c r="D65" s="169">
        <v>4261.041937</v>
      </c>
      <c r="E65" s="512"/>
      <c r="F65" s="512"/>
      <c r="G65" s="169">
        <v>1.28725</v>
      </c>
      <c r="H65" s="512"/>
      <c r="I65" s="512"/>
      <c r="J65" s="512"/>
      <c r="K65" s="512"/>
      <c r="L65" s="512"/>
      <c r="M65" s="512"/>
      <c r="N65" s="512"/>
      <c r="O65" s="169">
        <v>1.28725</v>
      </c>
    </row>
    <row r="66" spans="2:15">
      <c r="B66" s="262" t="s">
        <v>563</v>
      </c>
      <c r="C66" s="263" t="s">
        <v>34</v>
      </c>
      <c r="D66" s="172">
        <v>48636.134964999997</v>
      </c>
      <c r="E66" s="172">
        <v>43982.565504999999</v>
      </c>
      <c r="F66" s="172">
        <v>52.291283</v>
      </c>
      <c r="G66" s="172">
        <v>281.50878899999998</v>
      </c>
      <c r="H66" s="172">
        <v>116.037931</v>
      </c>
      <c r="I66" s="172">
        <v>22.912307999999999</v>
      </c>
      <c r="J66" s="172">
        <v>21.054801999999999</v>
      </c>
      <c r="K66" s="172">
        <v>21.512623000000001</v>
      </c>
      <c r="L66" s="172">
        <v>50.432853999999999</v>
      </c>
      <c r="M66" s="172">
        <v>32.682617</v>
      </c>
      <c r="N66" s="172">
        <v>14.514374999999999</v>
      </c>
      <c r="O66" s="172">
        <v>4.3140020000000003</v>
      </c>
    </row>
  </sheetData>
  <mergeCells count="36">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B41:B42"/>
    <mergeCell ref="C41:C42"/>
    <mergeCell ref="D41:D42"/>
    <mergeCell ref="E41:E43"/>
    <mergeCell ref="F41:F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4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pageSetUpPr fitToPage="1"/>
  </sheetPr>
  <dimension ref="B2:I58"/>
  <sheetViews>
    <sheetView showGridLines="0" showRowColHeaders="0" zoomScale="80" zoomScaleNormal="80" workbookViewId="0">
      <selection activeCell="L31" sqref="L31"/>
    </sheetView>
  </sheetViews>
  <sheetFormatPr baseColWidth="10" defaultColWidth="11.42578125" defaultRowHeight="15"/>
  <cols>
    <col min="1" max="1" width="3.85546875" customWidth="1"/>
    <col min="3" max="3" width="46.28515625" customWidth="1"/>
    <col min="4" max="9" width="19.42578125" customWidth="1"/>
  </cols>
  <sheetData>
    <row r="2" spans="2:9" ht="18.75">
      <c r="B2" s="607" t="s">
        <v>1117</v>
      </c>
      <c r="C2" s="607"/>
      <c r="D2" s="607"/>
      <c r="E2" s="607"/>
      <c r="F2" s="607"/>
      <c r="G2" s="607"/>
      <c r="H2" s="607"/>
      <c r="I2" s="607"/>
    </row>
    <row r="3" spans="2:9" ht="18.75">
      <c r="B3" s="22"/>
      <c r="H3" s="722" t="s">
        <v>1195</v>
      </c>
      <c r="I3" s="722"/>
    </row>
    <row r="4" spans="2:9">
      <c r="B4" s="76"/>
      <c r="D4" s="359">
        <f>Table!G7</f>
        <v>45657</v>
      </c>
      <c r="E4" s="724"/>
      <c r="F4" s="724"/>
    </row>
    <row r="5" spans="2:9">
      <c r="B5" s="83"/>
      <c r="C5" s="83"/>
      <c r="D5" s="9" t="s">
        <v>2</v>
      </c>
      <c r="E5" s="9" t="s">
        <v>3</v>
      </c>
      <c r="F5" s="9" t="s">
        <v>4</v>
      </c>
      <c r="G5" s="9" t="s">
        <v>36</v>
      </c>
      <c r="H5" s="9" t="s">
        <v>37</v>
      </c>
      <c r="I5" s="9" t="s">
        <v>82</v>
      </c>
    </row>
    <row r="6" spans="2:9">
      <c r="B6" s="83"/>
      <c r="C6" s="83"/>
      <c r="D6" s="714" t="s">
        <v>601</v>
      </c>
      <c r="E6" s="620"/>
      <c r="F6" s="620"/>
      <c r="G6" s="620"/>
      <c r="H6" s="620" t="s">
        <v>597</v>
      </c>
      <c r="I6" s="620" t="s">
        <v>598</v>
      </c>
    </row>
    <row r="7" spans="2:9" ht="63.75" customHeight="1">
      <c r="B7" s="83"/>
      <c r="C7" s="83"/>
      <c r="D7" s="725"/>
      <c r="E7" s="714" t="s">
        <v>599</v>
      </c>
      <c r="F7" s="620"/>
      <c r="G7" s="84" t="s">
        <v>602</v>
      </c>
      <c r="H7" s="620"/>
      <c r="I7" s="620"/>
    </row>
    <row r="8" spans="2:9">
      <c r="B8" s="83"/>
      <c r="C8" s="83"/>
      <c r="D8" s="725"/>
      <c r="E8" s="726"/>
      <c r="F8" s="620" t="s">
        <v>583</v>
      </c>
      <c r="G8" s="726"/>
      <c r="H8" s="620"/>
      <c r="I8" s="620"/>
    </row>
    <row r="9" spans="2:9">
      <c r="B9" s="83"/>
      <c r="C9" s="83"/>
      <c r="D9" s="719"/>
      <c r="E9" s="727"/>
      <c r="F9" s="620"/>
      <c r="G9" s="727"/>
      <c r="H9" s="620"/>
      <c r="I9" s="620"/>
    </row>
    <row r="10" spans="2:9">
      <c r="B10" s="259" t="s">
        <v>293</v>
      </c>
      <c r="C10" s="16" t="s">
        <v>603</v>
      </c>
      <c r="D10" s="229">
        <v>21.960263999999999</v>
      </c>
      <c r="E10" s="229">
        <v>0</v>
      </c>
      <c r="F10" s="229">
        <v>0</v>
      </c>
      <c r="G10" s="229">
        <v>21.960263999999999</v>
      </c>
      <c r="H10" s="229">
        <v>-1.0343E-2</v>
      </c>
      <c r="I10" s="229">
        <v>0</v>
      </c>
    </row>
    <row r="11" spans="2:9">
      <c r="B11" s="268" t="s">
        <v>295</v>
      </c>
      <c r="C11" s="16" t="s">
        <v>604</v>
      </c>
      <c r="D11" s="229">
        <v>0</v>
      </c>
      <c r="E11" s="229">
        <v>0</v>
      </c>
      <c r="F11" s="229">
        <v>0</v>
      </c>
      <c r="G11" s="229">
        <v>0</v>
      </c>
      <c r="H11" s="229">
        <v>0</v>
      </c>
      <c r="I11" s="229">
        <v>0</v>
      </c>
    </row>
    <row r="12" spans="2:9">
      <c r="B12" s="268" t="s">
        <v>536</v>
      </c>
      <c r="C12" s="16" t="s">
        <v>605</v>
      </c>
      <c r="D12" s="229">
        <v>18.198518</v>
      </c>
      <c r="E12" s="229">
        <v>9.1310000000000002E-3</v>
      </c>
      <c r="F12" s="229">
        <v>9.1310000000000002E-3</v>
      </c>
      <c r="G12" s="229">
        <v>18.198518</v>
      </c>
      <c r="H12" s="229">
        <v>-8.0554000000000001E-2</v>
      </c>
      <c r="I12" s="229">
        <v>0</v>
      </c>
    </row>
    <row r="13" spans="2:9">
      <c r="B13" s="268" t="s">
        <v>538</v>
      </c>
      <c r="C13" s="16" t="s">
        <v>606</v>
      </c>
      <c r="D13" s="229">
        <v>2.5389999999999999E-2</v>
      </c>
      <c r="E13" s="229">
        <v>0</v>
      </c>
      <c r="F13" s="229">
        <v>0</v>
      </c>
      <c r="G13" s="229">
        <v>2.5389999999999999E-2</v>
      </c>
      <c r="H13" s="229">
        <v>-1.92E-4</v>
      </c>
      <c r="I13" s="229">
        <v>0</v>
      </c>
    </row>
    <row r="14" spans="2:9">
      <c r="B14" s="268" t="s">
        <v>540</v>
      </c>
      <c r="C14" s="16" t="s">
        <v>607</v>
      </c>
      <c r="D14" s="229">
        <v>0</v>
      </c>
      <c r="E14" s="229">
        <v>0</v>
      </c>
      <c r="F14" s="229">
        <v>0</v>
      </c>
      <c r="G14" s="229">
        <v>0</v>
      </c>
      <c r="H14" s="229">
        <v>0</v>
      </c>
      <c r="I14" s="229">
        <v>0</v>
      </c>
    </row>
    <row r="15" spans="2:9">
      <c r="B15" s="268" t="s">
        <v>542</v>
      </c>
      <c r="C15" s="16" t="s">
        <v>608</v>
      </c>
      <c r="D15" s="229">
        <v>654.25379599999997</v>
      </c>
      <c r="E15" s="229">
        <v>9.7011E-2</v>
      </c>
      <c r="F15" s="229">
        <v>9.7011E-2</v>
      </c>
      <c r="G15" s="229">
        <v>654.25379599999997</v>
      </c>
      <c r="H15" s="229">
        <v>-1.8028010000000001</v>
      </c>
      <c r="I15" s="229">
        <v>0</v>
      </c>
    </row>
    <row r="16" spans="2:9">
      <c r="B16" s="268" t="s">
        <v>544</v>
      </c>
      <c r="C16" s="16" t="s">
        <v>609</v>
      </c>
      <c r="D16" s="229">
        <v>59.157150999999999</v>
      </c>
      <c r="E16" s="229">
        <v>8.8666999999999996E-2</v>
      </c>
      <c r="F16" s="229">
        <v>8.8666999999999996E-2</v>
      </c>
      <c r="G16" s="229">
        <v>59.157150999999999</v>
      </c>
      <c r="H16" s="229">
        <v>-0.123144</v>
      </c>
      <c r="I16" s="229">
        <v>0</v>
      </c>
    </row>
    <row r="17" spans="2:9">
      <c r="B17" s="268" t="s">
        <v>546</v>
      </c>
      <c r="C17" s="16" t="s">
        <v>610</v>
      </c>
      <c r="D17" s="229">
        <v>0.82116</v>
      </c>
      <c r="E17" s="229">
        <v>0.13964099999999999</v>
      </c>
      <c r="F17" s="229">
        <v>0.13964099999999999</v>
      </c>
      <c r="G17" s="229">
        <v>0.82116</v>
      </c>
      <c r="H17" s="229">
        <v>-0.114664</v>
      </c>
      <c r="I17" s="229">
        <v>0</v>
      </c>
    </row>
    <row r="18" spans="2:9">
      <c r="B18" s="259" t="s">
        <v>548</v>
      </c>
      <c r="C18" s="16" t="s">
        <v>611</v>
      </c>
      <c r="D18" s="229">
        <v>5.2011909999999997</v>
      </c>
      <c r="E18" s="229">
        <v>0</v>
      </c>
      <c r="F18" s="229">
        <v>0</v>
      </c>
      <c r="G18" s="229">
        <v>5.2011909999999997</v>
      </c>
      <c r="H18" s="229">
        <v>-3.6840000000000002E-3</v>
      </c>
      <c r="I18" s="229">
        <v>0</v>
      </c>
    </row>
    <row r="19" spans="2:9">
      <c r="B19" s="268" t="s">
        <v>550</v>
      </c>
      <c r="C19" s="16" t="s">
        <v>612</v>
      </c>
      <c r="D19" s="229">
        <v>0.17028399999999999</v>
      </c>
      <c r="E19" s="229">
        <v>0</v>
      </c>
      <c r="F19" s="229">
        <v>0</v>
      </c>
      <c r="G19" s="229">
        <v>0.17028399999999999</v>
      </c>
      <c r="H19" s="229">
        <v>-3.3000000000000003E-5</v>
      </c>
      <c r="I19" s="229">
        <v>0</v>
      </c>
    </row>
    <row r="20" spans="2:9">
      <c r="B20" s="268" t="s">
        <v>551</v>
      </c>
      <c r="C20" s="16" t="s">
        <v>613</v>
      </c>
      <c r="D20" s="229">
        <v>3.1000000000000001E-5</v>
      </c>
      <c r="E20" s="723"/>
      <c r="F20" s="723"/>
      <c r="G20" s="229">
        <v>3.1000000000000001E-5</v>
      </c>
      <c r="H20" s="229">
        <v>0</v>
      </c>
      <c r="I20" s="229">
        <v>0</v>
      </c>
    </row>
    <row r="21" spans="2:9">
      <c r="B21" s="268" t="s">
        <v>552</v>
      </c>
      <c r="C21" s="16" t="s">
        <v>614</v>
      </c>
      <c r="D21" s="229">
        <v>1954.3159479999999</v>
      </c>
      <c r="E21" s="229">
        <v>60.993093000000002</v>
      </c>
      <c r="F21" s="229">
        <v>60.670845</v>
      </c>
      <c r="G21" s="229">
        <v>1954.3159479999999</v>
      </c>
      <c r="H21" s="229">
        <v>-3.1614900000000001</v>
      </c>
      <c r="I21" s="229">
        <v>0</v>
      </c>
    </row>
    <row r="22" spans="2:9">
      <c r="B22" s="268" t="s">
        <v>553</v>
      </c>
      <c r="C22" s="16" t="s">
        <v>615</v>
      </c>
      <c r="D22" s="229">
        <v>4.7190320000000003</v>
      </c>
      <c r="E22" s="229">
        <v>0.29672500000000002</v>
      </c>
      <c r="F22" s="229">
        <v>0.29672500000000002</v>
      </c>
      <c r="G22" s="229">
        <v>4.7190320000000003</v>
      </c>
      <c r="H22" s="229">
        <v>-0.23386599999999999</v>
      </c>
      <c r="I22" s="229">
        <v>0</v>
      </c>
    </row>
    <row r="23" spans="2:9">
      <c r="B23" s="268" t="s">
        <v>554</v>
      </c>
      <c r="C23" s="16" t="s">
        <v>616</v>
      </c>
      <c r="D23" s="229">
        <v>102.604629</v>
      </c>
      <c r="E23" s="229">
        <v>7.8985060000000002</v>
      </c>
      <c r="F23" s="229">
        <v>7.8985060000000002</v>
      </c>
      <c r="G23" s="229">
        <v>102.604629</v>
      </c>
      <c r="H23" s="229">
        <v>-0.36125099999999999</v>
      </c>
      <c r="I23" s="229">
        <v>0</v>
      </c>
    </row>
    <row r="24" spans="2:9" ht="30">
      <c r="B24" s="259" t="s">
        <v>555</v>
      </c>
      <c r="C24" s="16" t="s">
        <v>617</v>
      </c>
      <c r="D24" s="229">
        <v>0</v>
      </c>
      <c r="E24" s="229">
        <v>0</v>
      </c>
      <c r="F24" s="229">
        <v>0</v>
      </c>
      <c r="G24" s="229">
        <v>0</v>
      </c>
      <c r="H24" s="229">
        <v>0</v>
      </c>
      <c r="I24" s="229">
        <v>0</v>
      </c>
    </row>
    <row r="25" spans="2:9">
      <c r="B25" s="268" t="s">
        <v>557</v>
      </c>
      <c r="C25" s="16" t="s">
        <v>618</v>
      </c>
      <c r="D25" s="229">
        <v>5.3581859999999999</v>
      </c>
      <c r="E25" s="229">
        <v>0</v>
      </c>
      <c r="F25" s="229">
        <v>0</v>
      </c>
      <c r="G25" s="229">
        <v>5.3581859999999999</v>
      </c>
      <c r="H25" s="229">
        <v>-5.5500000000000005E-4</v>
      </c>
      <c r="I25" s="229">
        <v>0</v>
      </c>
    </row>
    <row r="26" spans="2:9">
      <c r="B26" s="268" t="s">
        <v>558</v>
      </c>
      <c r="C26" s="16" t="s">
        <v>619</v>
      </c>
      <c r="D26" s="229">
        <v>15.181144</v>
      </c>
      <c r="E26" s="229">
        <v>0</v>
      </c>
      <c r="F26" s="229">
        <v>0</v>
      </c>
      <c r="G26" s="229">
        <v>15.181144</v>
      </c>
      <c r="H26" s="229">
        <v>-6.9329999999999999E-3</v>
      </c>
      <c r="I26" s="229">
        <v>0</v>
      </c>
    </row>
    <row r="27" spans="2:9">
      <c r="B27" s="268" t="s">
        <v>559</v>
      </c>
      <c r="C27" s="16" t="s">
        <v>620</v>
      </c>
      <c r="D27" s="229">
        <v>27.483090000000001</v>
      </c>
      <c r="E27" s="229">
        <v>0</v>
      </c>
      <c r="F27" s="229">
        <v>0</v>
      </c>
      <c r="G27" s="229">
        <v>27.483090000000001</v>
      </c>
      <c r="H27" s="229">
        <v>-4.7920000000000003E-3</v>
      </c>
      <c r="I27" s="229">
        <v>0</v>
      </c>
    </row>
    <row r="28" spans="2:9">
      <c r="B28" s="268" t="s">
        <v>560</v>
      </c>
      <c r="C28" s="16" t="s">
        <v>621</v>
      </c>
      <c r="D28" s="229">
        <v>7.8383310000000002</v>
      </c>
      <c r="E28" s="229">
        <v>0.17663699999999999</v>
      </c>
      <c r="F28" s="229">
        <v>0.17663699999999999</v>
      </c>
      <c r="G28" s="229">
        <v>7.8383310000000002</v>
      </c>
      <c r="H28" s="229">
        <v>-0.13550999999999999</v>
      </c>
      <c r="I28" s="229">
        <v>0</v>
      </c>
    </row>
    <row r="29" spans="2:9">
      <c r="B29" s="269" t="s">
        <v>561</v>
      </c>
      <c r="C29" s="263" t="s">
        <v>34</v>
      </c>
      <c r="D29" s="233">
        <v>2877.288145</v>
      </c>
      <c r="E29" s="233">
        <v>69.699410999999998</v>
      </c>
      <c r="F29" s="233">
        <v>69.377162999999996</v>
      </c>
      <c r="G29" s="233">
        <v>2877.288145</v>
      </c>
      <c r="H29" s="233">
        <v>-6.0398120000000004</v>
      </c>
      <c r="I29" s="233">
        <v>0</v>
      </c>
    </row>
    <row r="33" spans="2:9">
      <c r="B33" s="76"/>
      <c r="D33" s="359">
        <f>EOMONTH(D4,-12)</f>
        <v>45291</v>
      </c>
      <c r="E33" s="724"/>
      <c r="F33" s="724"/>
    </row>
    <row r="34" spans="2:9">
      <c r="B34" s="83"/>
      <c r="C34" s="83"/>
      <c r="D34" s="9" t="s">
        <v>2</v>
      </c>
      <c r="E34" s="9" t="s">
        <v>3</v>
      </c>
      <c r="F34" s="9" t="s">
        <v>4</v>
      </c>
      <c r="G34" s="9" t="s">
        <v>36</v>
      </c>
      <c r="H34" s="9" t="s">
        <v>37</v>
      </c>
      <c r="I34" s="9" t="s">
        <v>82</v>
      </c>
    </row>
    <row r="35" spans="2:9">
      <c r="B35" s="83"/>
      <c r="C35" s="83"/>
      <c r="D35" s="714" t="s">
        <v>601</v>
      </c>
      <c r="E35" s="620"/>
      <c r="F35" s="620"/>
      <c r="G35" s="620"/>
      <c r="H35" s="620" t="s">
        <v>597</v>
      </c>
      <c r="I35" s="620" t="s">
        <v>598</v>
      </c>
    </row>
    <row r="36" spans="2:9" ht="45">
      <c r="B36" s="83"/>
      <c r="C36" s="83"/>
      <c r="D36" s="725"/>
      <c r="E36" s="714" t="s">
        <v>599</v>
      </c>
      <c r="F36" s="620"/>
      <c r="G36" s="84" t="s">
        <v>602</v>
      </c>
      <c r="H36" s="620"/>
      <c r="I36" s="620"/>
    </row>
    <row r="37" spans="2:9">
      <c r="B37" s="83"/>
      <c r="C37" s="83"/>
      <c r="D37" s="725"/>
      <c r="E37" s="726"/>
      <c r="F37" s="620" t="s">
        <v>583</v>
      </c>
      <c r="G37" s="726"/>
      <c r="H37" s="620"/>
      <c r="I37" s="620"/>
    </row>
    <row r="38" spans="2:9">
      <c r="B38" s="83"/>
      <c r="C38" s="83"/>
      <c r="D38" s="719"/>
      <c r="E38" s="727"/>
      <c r="F38" s="620"/>
      <c r="G38" s="727"/>
      <c r="H38" s="620"/>
      <c r="I38" s="620"/>
    </row>
    <row r="39" spans="2:9">
      <c r="B39" s="259" t="s">
        <v>293</v>
      </c>
      <c r="C39" s="16" t="s">
        <v>603</v>
      </c>
      <c r="D39" s="229">
        <v>0.45266299999999998</v>
      </c>
      <c r="E39" s="229">
        <v>0</v>
      </c>
      <c r="F39" s="229">
        <v>0</v>
      </c>
      <c r="G39" s="229">
        <v>0.45266299999999998</v>
      </c>
      <c r="H39" s="229">
        <v>-3.2299999999999999E-4</v>
      </c>
      <c r="I39" s="229">
        <v>0</v>
      </c>
    </row>
    <row r="40" spans="2:9">
      <c r="B40" s="268" t="s">
        <v>295</v>
      </c>
      <c r="C40" s="16" t="s">
        <v>604</v>
      </c>
      <c r="D40" s="229">
        <v>0</v>
      </c>
      <c r="E40" s="229">
        <v>0</v>
      </c>
      <c r="F40" s="229">
        <v>0</v>
      </c>
      <c r="G40" s="229">
        <v>0</v>
      </c>
      <c r="H40" s="229">
        <v>0</v>
      </c>
      <c r="I40" s="229">
        <v>0</v>
      </c>
    </row>
    <row r="41" spans="2:9">
      <c r="B41" s="268" t="s">
        <v>536</v>
      </c>
      <c r="C41" s="16" t="s">
        <v>605</v>
      </c>
      <c r="D41" s="229">
        <v>33.916721000000003</v>
      </c>
      <c r="E41" s="229">
        <v>1.0739529999999999</v>
      </c>
      <c r="F41" s="229">
        <v>1.0739529999999999</v>
      </c>
      <c r="G41" s="229">
        <v>33.916721000000003</v>
      </c>
      <c r="H41" s="229">
        <v>-5.006E-2</v>
      </c>
      <c r="I41" s="229">
        <v>0</v>
      </c>
    </row>
    <row r="42" spans="2:9">
      <c r="B42" s="268" t="s">
        <v>538</v>
      </c>
      <c r="C42" s="16" t="s">
        <v>606</v>
      </c>
      <c r="D42" s="229">
        <v>7.7606890000000002</v>
      </c>
      <c r="E42" s="229">
        <v>0</v>
      </c>
      <c r="F42" s="229">
        <v>0</v>
      </c>
      <c r="G42" s="229">
        <v>7.7606890000000002</v>
      </c>
      <c r="H42" s="229">
        <v>-8.2700000000000004E-4</v>
      </c>
      <c r="I42" s="229">
        <v>0</v>
      </c>
    </row>
    <row r="43" spans="2:9">
      <c r="B43" s="268" t="s">
        <v>540</v>
      </c>
      <c r="C43" s="16" t="s">
        <v>607</v>
      </c>
      <c r="D43" s="229">
        <v>0</v>
      </c>
      <c r="E43" s="229">
        <v>0</v>
      </c>
      <c r="F43" s="229">
        <v>0</v>
      </c>
      <c r="G43" s="229">
        <v>0</v>
      </c>
      <c r="H43" s="229">
        <v>0</v>
      </c>
      <c r="I43" s="229">
        <v>0</v>
      </c>
    </row>
    <row r="44" spans="2:9">
      <c r="B44" s="268" t="s">
        <v>542</v>
      </c>
      <c r="C44" s="16" t="s">
        <v>608</v>
      </c>
      <c r="D44" s="229">
        <v>504.360547</v>
      </c>
      <c r="E44" s="229">
        <v>0.44624399999999997</v>
      </c>
      <c r="F44" s="229">
        <v>0.44624399999999997</v>
      </c>
      <c r="G44" s="229">
        <v>504.360547</v>
      </c>
      <c r="H44" s="229">
        <v>-1.1583209999999999</v>
      </c>
      <c r="I44" s="229">
        <v>0</v>
      </c>
    </row>
    <row r="45" spans="2:9">
      <c r="B45" s="268" t="s">
        <v>544</v>
      </c>
      <c r="C45" s="16" t="s">
        <v>609</v>
      </c>
      <c r="D45" s="229">
        <v>56.405436000000002</v>
      </c>
      <c r="E45" s="229">
        <v>0.113345</v>
      </c>
      <c r="F45" s="229">
        <v>0.113345</v>
      </c>
      <c r="G45" s="229">
        <v>56.405436000000002</v>
      </c>
      <c r="H45" s="229">
        <v>-0.234372</v>
      </c>
      <c r="I45" s="229">
        <v>0</v>
      </c>
    </row>
    <row r="46" spans="2:9">
      <c r="B46" s="268" t="s">
        <v>546</v>
      </c>
      <c r="C46" s="16" t="s">
        <v>610</v>
      </c>
      <c r="D46" s="229">
        <v>1.9260820000000001</v>
      </c>
      <c r="E46" s="229">
        <v>0.13769700000000001</v>
      </c>
      <c r="F46" s="229">
        <v>0.13769700000000001</v>
      </c>
      <c r="G46" s="229">
        <v>1.9260820000000001</v>
      </c>
      <c r="H46" s="229">
        <v>-0.113314</v>
      </c>
      <c r="I46" s="229">
        <v>0</v>
      </c>
    </row>
    <row r="47" spans="2:9">
      <c r="B47" s="259" t="s">
        <v>548</v>
      </c>
      <c r="C47" s="16" t="s">
        <v>611</v>
      </c>
      <c r="D47" s="229">
        <v>26.005094</v>
      </c>
      <c r="E47" s="229">
        <v>1.5709999999999999E-3</v>
      </c>
      <c r="F47" s="229">
        <v>1.5709999999999999E-3</v>
      </c>
      <c r="G47" s="229">
        <v>26.005094</v>
      </c>
      <c r="H47" s="229">
        <v>-5.6135999999999998E-2</v>
      </c>
      <c r="I47" s="229">
        <v>0</v>
      </c>
    </row>
    <row r="48" spans="2:9">
      <c r="B48" s="268" t="s">
        <v>550</v>
      </c>
      <c r="C48" s="16" t="s">
        <v>612</v>
      </c>
      <c r="D48" s="229">
        <v>6.0759000000000001E-2</v>
      </c>
      <c r="E48" s="229">
        <v>0</v>
      </c>
      <c r="F48" s="229">
        <v>0</v>
      </c>
      <c r="G48" s="229">
        <v>6.0759000000000001E-2</v>
      </c>
      <c r="H48" s="229">
        <v>-6.6399999999999999E-4</v>
      </c>
      <c r="I48" s="229">
        <v>0</v>
      </c>
    </row>
    <row r="49" spans="2:9">
      <c r="B49" s="268" t="s">
        <v>551</v>
      </c>
      <c r="C49" s="16" t="s">
        <v>613</v>
      </c>
      <c r="D49" s="229">
        <v>3.4299999999999999E-4</v>
      </c>
      <c r="E49" s="723"/>
      <c r="F49" s="723"/>
      <c r="G49" s="229">
        <v>3.4299999999999999E-4</v>
      </c>
      <c r="H49" s="229">
        <v>0</v>
      </c>
      <c r="I49" s="229">
        <v>0</v>
      </c>
    </row>
    <row r="50" spans="2:9">
      <c r="B50" s="268" t="s">
        <v>552</v>
      </c>
      <c r="C50" s="16" t="s">
        <v>614</v>
      </c>
      <c r="D50" s="229">
        <v>2435.2719529999999</v>
      </c>
      <c r="E50" s="229">
        <v>15.626676</v>
      </c>
      <c r="F50" s="229">
        <v>15.499428</v>
      </c>
      <c r="G50" s="229">
        <v>2435.2719529999999</v>
      </c>
      <c r="H50" s="229">
        <v>-3.2077059999999999</v>
      </c>
      <c r="I50" s="229">
        <v>0</v>
      </c>
    </row>
    <row r="51" spans="2:9">
      <c r="B51" s="268" t="s">
        <v>553</v>
      </c>
      <c r="C51" s="16" t="s">
        <v>615</v>
      </c>
      <c r="D51" s="229">
        <v>24.30677</v>
      </c>
      <c r="E51" s="229">
        <v>0.31097599999999997</v>
      </c>
      <c r="F51" s="229">
        <v>0.31097599999999997</v>
      </c>
      <c r="G51" s="229">
        <v>24.30677</v>
      </c>
      <c r="H51" s="229">
        <v>-0.26241199999999998</v>
      </c>
      <c r="I51" s="229">
        <v>0</v>
      </c>
    </row>
    <row r="52" spans="2:9">
      <c r="B52" s="268" t="s">
        <v>554</v>
      </c>
      <c r="C52" s="16" t="s">
        <v>616</v>
      </c>
      <c r="D52" s="229">
        <v>116.713595</v>
      </c>
      <c r="E52" s="229">
        <v>12.782135999999999</v>
      </c>
      <c r="F52" s="229">
        <v>12.782135999999999</v>
      </c>
      <c r="G52" s="229">
        <v>116.713595</v>
      </c>
      <c r="H52" s="229">
        <v>-0.87696700000000005</v>
      </c>
      <c r="I52" s="229">
        <v>0</v>
      </c>
    </row>
    <row r="53" spans="2:9" ht="30">
      <c r="B53" s="259" t="s">
        <v>555</v>
      </c>
      <c r="C53" s="16" t="s">
        <v>617</v>
      </c>
      <c r="D53" s="229">
        <v>0</v>
      </c>
      <c r="E53" s="229">
        <v>0</v>
      </c>
      <c r="F53" s="229">
        <v>0</v>
      </c>
      <c r="G53" s="229">
        <v>0</v>
      </c>
      <c r="H53" s="229">
        <v>0</v>
      </c>
      <c r="I53" s="229">
        <v>0</v>
      </c>
    </row>
    <row r="54" spans="2:9">
      <c r="B54" s="268" t="s">
        <v>557</v>
      </c>
      <c r="C54" s="16" t="s">
        <v>618</v>
      </c>
      <c r="D54" s="229">
        <v>0.281414</v>
      </c>
      <c r="E54" s="229">
        <v>0</v>
      </c>
      <c r="F54" s="229">
        <v>0</v>
      </c>
      <c r="G54" s="229">
        <v>0.281414</v>
      </c>
      <c r="H54" s="229">
        <v>-6.5200000000000002E-4</v>
      </c>
      <c r="I54" s="229">
        <v>0</v>
      </c>
    </row>
    <row r="55" spans="2:9">
      <c r="B55" s="268" t="s">
        <v>558</v>
      </c>
      <c r="C55" s="16" t="s">
        <v>619</v>
      </c>
      <c r="D55" s="229">
        <v>6.508108</v>
      </c>
      <c r="E55" s="229">
        <v>0</v>
      </c>
      <c r="F55" s="229">
        <v>0</v>
      </c>
      <c r="G55" s="229">
        <v>6.508108</v>
      </c>
      <c r="H55" s="229">
        <v>-3.2539999999999999E-3</v>
      </c>
      <c r="I55" s="229">
        <v>0</v>
      </c>
    </row>
    <row r="56" spans="2:9">
      <c r="B56" s="268" t="s">
        <v>559</v>
      </c>
      <c r="C56" s="16" t="s">
        <v>620</v>
      </c>
      <c r="D56" s="229">
        <v>16.447972</v>
      </c>
      <c r="E56" s="229">
        <v>0</v>
      </c>
      <c r="F56" s="229">
        <v>0</v>
      </c>
      <c r="G56" s="229">
        <v>16.447972</v>
      </c>
      <c r="H56" s="229">
        <v>-5.53E-4</v>
      </c>
      <c r="I56" s="229">
        <v>0</v>
      </c>
    </row>
    <row r="57" spans="2:9">
      <c r="B57" s="268" t="s">
        <v>560</v>
      </c>
      <c r="C57" s="16" t="s">
        <v>621</v>
      </c>
      <c r="D57" s="229">
        <v>1.6519790000000001</v>
      </c>
      <c r="E57" s="229">
        <v>0.13030664366484782</v>
      </c>
      <c r="F57" s="229">
        <v>0.13030664366484782</v>
      </c>
      <c r="G57" s="229">
        <v>1.6519790000000001</v>
      </c>
      <c r="H57" s="229">
        <v>-0.130603</v>
      </c>
      <c r="I57" s="229">
        <v>0</v>
      </c>
    </row>
    <row r="58" spans="2:9">
      <c r="B58" s="269" t="s">
        <v>561</v>
      </c>
      <c r="C58" s="263" t="s">
        <v>34</v>
      </c>
      <c r="D58" s="233">
        <v>3232.0701250000002</v>
      </c>
      <c r="E58" s="233">
        <v>30.62290464366485</v>
      </c>
      <c r="F58" s="233">
        <v>30.495656643664848</v>
      </c>
      <c r="G58" s="233">
        <v>3232.0701250000002</v>
      </c>
      <c r="H58" s="233">
        <v>-6.0961639999999999</v>
      </c>
      <c r="I58" s="233">
        <v>0</v>
      </c>
    </row>
  </sheetData>
  <mergeCells count="22">
    <mergeCell ref="H3:I3"/>
    <mergeCell ref="D7:D9"/>
    <mergeCell ref="B2:I2"/>
    <mergeCell ref="E20:F20"/>
    <mergeCell ref="E4:F4"/>
    <mergeCell ref="D6:G6"/>
    <mergeCell ref="H6:H9"/>
    <mergeCell ref="I6:I9"/>
    <mergeCell ref="E7:F7"/>
    <mergeCell ref="E8:E9"/>
    <mergeCell ref="F8:F9"/>
    <mergeCell ref="G8:G9"/>
    <mergeCell ref="E49:F49"/>
    <mergeCell ref="E33:F33"/>
    <mergeCell ref="D35:G35"/>
    <mergeCell ref="H35:H38"/>
    <mergeCell ref="I35:I38"/>
    <mergeCell ref="D36:D38"/>
    <mergeCell ref="E36:F36"/>
    <mergeCell ref="E37:E38"/>
    <mergeCell ref="F37:F38"/>
    <mergeCell ref="G37:G38"/>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5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pageSetUpPr fitToPage="1"/>
  </sheetPr>
  <dimension ref="B2:F32"/>
  <sheetViews>
    <sheetView showGridLines="0" showRowColHeaders="0" zoomScale="80" zoomScaleNormal="80" workbookViewId="0">
      <selection activeCell="K32" sqref="K32"/>
    </sheetView>
  </sheetViews>
  <sheetFormatPr baseColWidth="10" defaultColWidth="11.42578125" defaultRowHeight="15"/>
  <cols>
    <col min="1" max="1" width="3.85546875" customWidth="1"/>
    <col min="3" max="3" width="20.7109375" customWidth="1"/>
    <col min="4" max="4" width="26.42578125" customWidth="1"/>
    <col min="5" max="6" width="29.140625" customWidth="1"/>
  </cols>
  <sheetData>
    <row r="2" spans="2:6" ht="18.75">
      <c r="B2" s="607" t="s">
        <v>1118</v>
      </c>
      <c r="C2" s="607"/>
      <c r="D2" s="607"/>
      <c r="E2" s="607"/>
      <c r="F2" s="607"/>
    </row>
    <row r="3" spans="2:6">
      <c r="B3" s="81"/>
      <c r="F3" s="206" t="s">
        <v>1195</v>
      </c>
    </row>
    <row r="4" spans="2:6">
      <c r="B4" s="724"/>
      <c r="C4" s="724"/>
      <c r="D4" s="76"/>
      <c r="E4" s="278">
        <f>Table!G7</f>
        <v>45657</v>
      </c>
      <c r="F4" s="76"/>
    </row>
    <row r="5" spans="2:6">
      <c r="B5" s="724"/>
      <c r="C5" s="724"/>
      <c r="E5" s="15" t="s">
        <v>2</v>
      </c>
      <c r="F5" s="15" t="s">
        <v>3</v>
      </c>
    </row>
    <row r="6" spans="2:6" ht="15" customHeight="1">
      <c r="B6" s="724"/>
      <c r="C6" s="724"/>
      <c r="E6" s="620" t="s">
        <v>622</v>
      </c>
      <c r="F6" s="620"/>
    </row>
    <row r="7" spans="2:6">
      <c r="B7" s="724"/>
      <c r="C7" s="724"/>
      <c r="D7" s="83"/>
      <c r="E7" s="620"/>
      <c r="F7" s="620"/>
    </row>
    <row r="8" spans="2:6">
      <c r="B8" s="724"/>
      <c r="C8" s="724"/>
      <c r="D8" s="83"/>
      <c r="E8" s="9" t="s">
        <v>623</v>
      </c>
      <c r="F8" s="9" t="s">
        <v>624</v>
      </c>
    </row>
    <row r="9" spans="2:6">
      <c r="B9" s="273" t="s">
        <v>293</v>
      </c>
      <c r="C9" s="730" t="s">
        <v>625</v>
      </c>
      <c r="D9" s="730"/>
      <c r="E9" s="16">
        <v>0</v>
      </c>
      <c r="F9" s="16">
        <v>0</v>
      </c>
    </row>
    <row r="10" spans="2:6">
      <c r="B10" s="273" t="s">
        <v>295</v>
      </c>
      <c r="C10" s="730" t="s">
        <v>626</v>
      </c>
      <c r="D10" s="730"/>
      <c r="E10" s="16">
        <v>0</v>
      </c>
      <c r="F10" s="16">
        <v>0</v>
      </c>
    </row>
    <row r="11" spans="2:6">
      <c r="B11" s="274" t="s">
        <v>536</v>
      </c>
      <c r="C11" s="728" t="s">
        <v>627</v>
      </c>
      <c r="D11" s="728"/>
      <c r="E11" s="16">
        <v>0</v>
      </c>
      <c r="F11" s="16">
        <v>0</v>
      </c>
    </row>
    <row r="12" spans="2:6">
      <c r="B12" s="274" t="s">
        <v>538</v>
      </c>
      <c r="C12" s="728" t="s">
        <v>628</v>
      </c>
      <c r="D12" s="728"/>
      <c r="E12" s="16">
        <v>0</v>
      </c>
      <c r="F12" s="16">
        <v>0</v>
      </c>
    </row>
    <row r="13" spans="2:6">
      <c r="B13" s="274" t="s">
        <v>540</v>
      </c>
      <c r="C13" s="728" t="s">
        <v>629</v>
      </c>
      <c r="D13" s="728"/>
      <c r="E13" s="16">
        <v>0</v>
      </c>
      <c r="F13" s="16">
        <v>0</v>
      </c>
    </row>
    <row r="14" spans="2:6">
      <c r="B14" s="274" t="s">
        <v>542</v>
      </c>
      <c r="C14" s="728" t="s">
        <v>630</v>
      </c>
      <c r="D14" s="728"/>
      <c r="E14" s="16">
        <v>0</v>
      </c>
      <c r="F14" s="16">
        <v>0</v>
      </c>
    </row>
    <row r="15" spans="2:6">
      <c r="B15" s="274" t="s">
        <v>544</v>
      </c>
      <c r="C15" s="728" t="s">
        <v>631</v>
      </c>
      <c r="D15" s="728"/>
      <c r="E15" s="16">
        <v>0</v>
      </c>
      <c r="F15" s="16">
        <v>0</v>
      </c>
    </row>
    <row r="16" spans="2:6">
      <c r="B16" s="275" t="s">
        <v>546</v>
      </c>
      <c r="C16" s="729" t="s">
        <v>34</v>
      </c>
      <c r="D16" s="729"/>
      <c r="E16" s="92">
        <v>0</v>
      </c>
      <c r="F16" s="92">
        <v>0</v>
      </c>
    </row>
    <row r="20" spans="2:6">
      <c r="B20" s="724"/>
      <c r="C20" s="724"/>
      <c r="D20" s="76"/>
      <c r="E20" s="278">
        <f>EOMONTH(E4,-12)</f>
        <v>45291</v>
      </c>
      <c r="F20" s="76"/>
    </row>
    <row r="21" spans="2:6">
      <c r="B21" s="724"/>
      <c r="C21" s="724"/>
      <c r="E21" s="15" t="s">
        <v>2</v>
      </c>
      <c r="F21" s="15" t="s">
        <v>3</v>
      </c>
    </row>
    <row r="22" spans="2:6">
      <c r="B22" s="724"/>
      <c r="C22" s="724"/>
      <c r="E22" s="620" t="s">
        <v>622</v>
      </c>
      <c r="F22" s="620"/>
    </row>
    <row r="23" spans="2:6">
      <c r="B23" s="724"/>
      <c r="C23" s="724"/>
      <c r="D23" s="83"/>
      <c r="E23" s="620"/>
      <c r="F23" s="620"/>
    </row>
    <row r="24" spans="2:6">
      <c r="B24" s="724"/>
      <c r="C24" s="724"/>
      <c r="D24" s="83"/>
      <c r="E24" s="9" t="s">
        <v>623</v>
      </c>
      <c r="F24" s="9" t="s">
        <v>624</v>
      </c>
    </row>
    <row r="25" spans="2:6">
      <c r="B25" s="273" t="s">
        <v>293</v>
      </c>
      <c r="C25" s="730" t="s">
        <v>625</v>
      </c>
      <c r="D25" s="730"/>
      <c r="E25" s="16">
        <v>0</v>
      </c>
      <c r="F25" s="16">
        <v>0</v>
      </c>
    </row>
    <row r="26" spans="2:6">
      <c r="B26" s="273" t="s">
        <v>295</v>
      </c>
      <c r="C26" s="730" t="s">
        <v>626</v>
      </c>
      <c r="D26" s="730"/>
      <c r="E26" s="16">
        <v>0</v>
      </c>
      <c r="F26" s="16">
        <v>0</v>
      </c>
    </row>
    <row r="27" spans="2:6">
      <c r="B27" s="274" t="s">
        <v>536</v>
      </c>
      <c r="C27" s="728" t="s">
        <v>627</v>
      </c>
      <c r="D27" s="728"/>
      <c r="E27" s="16">
        <v>0</v>
      </c>
      <c r="F27" s="16">
        <v>0</v>
      </c>
    </row>
    <row r="28" spans="2:6">
      <c r="B28" s="274" t="s">
        <v>538</v>
      </c>
      <c r="C28" s="728" t="s">
        <v>628</v>
      </c>
      <c r="D28" s="728"/>
      <c r="E28" s="16">
        <v>0</v>
      </c>
      <c r="F28" s="16">
        <v>0</v>
      </c>
    </row>
    <row r="29" spans="2:6">
      <c r="B29" s="274" t="s">
        <v>540</v>
      </c>
      <c r="C29" s="728" t="s">
        <v>629</v>
      </c>
      <c r="D29" s="728"/>
      <c r="E29" s="16">
        <v>0</v>
      </c>
      <c r="F29" s="16">
        <v>0</v>
      </c>
    </row>
    <row r="30" spans="2:6">
      <c r="B30" s="274" t="s">
        <v>542</v>
      </c>
      <c r="C30" s="728" t="s">
        <v>630</v>
      </c>
      <c r="D30" s="728"/>
      <c r="E30" s="16">
        <v>0</v>
      </c>
      <c r="F30" s="16">
        <v>0</v>
      </c>
    </row>
    <row r="31" spans="2:6">
      <c r="B31" s="274" t="s">
        <v>544</v>
      </c>
      <c r="C31" s="728" t="s">
        <v>631</v>
      </c>
      <c r="D31" s="728"/>
      <c r="E31" s="16">
        <v>0</v>
      </c>
      <c r="F31" s="16">
        <v>0</v>
      </c>
    </row>
    <row r="32" spans="2:6">
      <c r="B32" s="275" t="s">
        <v>546</v>
      </c>
      <c r="C32" s="729" t="s">
        <v>34</v>
      </c>
      <c r="D32" s="729"/>
      <c r="E32" s="92">
        <v>0</v>
      </c>
      <c r="F32" s="92">
        <v>0</v>
      </c>
    </row>
  </sheetData>
  <mergeCells count="29">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 ref="B20:C20"/>
    <mergeCell ref="B21:C21"/>
    <mergeCell ref="B22:C22"/>
    <mergeCell ref="E22:F23"/>
    <mergeCell ref="B23:C23"/>
    <mergeCell ref="C29:D29"/>
    <mergeCell ref="C30:D30"/>
    <mergeCell ref="C31:D31"/>
    <mergeCell ref="C32:D32"/>
    <mergeCell ref="B24:C24"/>
    <mergeCell ref="C25:D25"/>
    <mergeCell ref="C26:D26"/>
    <mergeCell ref="C27:D27"/>
    <mergeCell ref="C28:D28"/>
  </mergeCells>
  <hyperlinks>
    <hyperlink ref="F3" location="Table!A1" display="Back to table" xr:uid="{783A8B2D-96AB-46C4-BABE-F5C56FD62B30}"/>
  </hyperlink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pageSetUpPr fitToPage="1"/>
  </sheetPr>
  <dimension ref="B2:H26"/>
  <sheetViews>
    <sheetView showGridLines="0" showRowColHeaders="0" zoomScale="80" zoomScaleNormal="80" workbookViewId="0">
      <selection activeCell="C43" sqref="C43"/>
    </sheetView>
  </sheetViews>
  <sheetFormatPr baseColWidth="10" defaultColWidth="11.42578125" defaultRowHeight="15"/>
  <cols>
    <col min="1" max="1" width="4" customWidth="1"/>
    <col min="2" max="2" width="8.7109375" customWidth="1"/>
    <col min="3" max="3" width="38.85546875" style="6" customWidth="1"/>
    <col min="4" max="8" width="16.85546875" customWidth="1"/>
  </cols>
  <sheetData>
    <row r="2" spans="2:8" ht="18.75">
      <c r="B2" s="607" t="s">
        <v>1119</v>
      </c>
      <c r="C2" s="607"/>
      <c r="D2" s="607"/>
      <c r="E2" s="607"/>
      <c r="F2" s="607"/>
      <c r="G2" s="607"/>
      <c r="H2" s="607"/>
    </row>
    <row r="3" spans="2:8">
      <c r="G3" s="608" t="s">
        <v>1195</v>
      </c>
      <c r="H3" s="608"/>
    </row>
    <row r="4" spans="2:8">
      <c r="D4" s="359">
        <f>Table!G7</f>
        <v>45657</v>
      </c>
    </row>
    <row r="5" spans="2:8">
      <c r="C5" s="195"/>
      <c r="D5" s="731" t="s">
        <v>634</v>
      </c>
      <c r="E5" s="734" t="s">
        <v>635</v>
      </c>
      <c r="F5" s="85"/>
      <c r="G5" s="85"/>
      <c r="H5" s="86"/>
    </row>
    <row r="6" spans="2:8">
      <c r="C6" s="195"/>
      <c r="D6" s="732"/>
      <c r="E6" s="735"/>
      <c r="F6" s="731" t="s">
        <v>639</v>
      </c>
      <c r="G6" s="734" t="s">
        <v>640</v>
      </c>
      <c r="H6" s="87"/>
    </row>
    <row r="7" spans="2:8" ht="45">
      <c r="C7" s="195"/>
      <c r="D7" s="733"/>
      <c r="E7" s="736"/>
      <c r="F7" s="733"/>
      <c r="G7" s="736"/>
      <c r="H7" s="88" t="s">
        <v>641</v>
      </c>
    </row>
    <row r="8" spans="2:8">
      <c r="C8" s="195"/>
      <c r="D8" s="2" t="s">
        <v>2</v>
      </c>
      <c r="E8" s="89" t="s">
        <v>3</v>
      </c>
      <c r="F8" s="2" t="s">
        <v>4</v>
      </c>
      <c r="G8" s="89" t="s">
        <v>36</v>
      </c>
      <c r="H8" s="2" t="s">
        <v>37</v>
      </c>
    </row>
    <row r="9" spans="2:8">
      <c r="B9" s="2">
        <v>1</v>
      </c>
      <c r="C9" s="35" t="s">
        <v>534</v>
      </c>
      <c r="D9" s="245">
        <v>107.377439</v>
      </c>
      <c r="E9" s="245">
        <v>36895.813391000003</v>
      </c>
      <c r="F9" s="245">
        <v>36895.813391000003</v>
      </c>
      <c r="G9" s="245" t="s">
        <v>1025</v>
      </c>
      <c r="H9" s="387" t="s">
        <v>1025</v>
      </c>
    </row>
    <row r="10" spans="2:8">
      <c r="B10" s="2">
        <v>2</v>
      </c>
      <c r="C10" s="35" t="s">
        <v>636</v>
      </c>
      <c r="D10" s="245">
        <v>748.17950500999996</v>
      </c>
      <c r="E10" s="245">
        <v>7007.8277309899995</v>
      </c>
      <c r="F10" s="245">
        <v>5646.55249267</v>
      </c>
      <c r="G10" s="245">
        <v>1361.27523832</v>
      </c>
      <c r="H10" s="534" t="s">
        <v>1025</v>
      </c>
    </row>
    <row r="11" spans="2:8">
      <c r="B11" s="2">
        <v>3</v>
      </c>
      <c r="C11" s="35" t="s">
        <v>34</v>
      </c>
      <c r="D11" s="245">
        <v>855.55694400999994</v>
      </c>
      <c r="E11" s="245">
        <v>43903.641121989996</v>
      </c>
      <c r="F11" s="245">
        <v>42542.365883669998</v>
      </c>
      <c r="G11" s="245">
        <v>1361.27523832</v>
      </c>
      <c r="H11" s="387" t="s">
        <v>1025</v>
      </c>
    </row>
    <row r="12" spans="2:8">
      <c r="B12" s="2">
        <v>4</v>
      </c>
      <c r="C12" s="90" t="s">
        <v>637</v>
      </c>
      <c r="D12" s="388">
        <v>9.1347937199999993</v>
      </c>
      <c r="E12" s="245">
        <v>223.57790359999998</v>
      </c>
      <c r="F12" s="245">
        <v>223.57790359999998</v>
      </c>
      <c r="G12" s="389" t="s">
        <v>1025</v>
      </c>
      <c r="H12" s="387" t="s">
        <v>1025</v>
      </c>
    </row>
    <row r="13" spans="2:8">
      <c r="B13" s="3" t="s">
        <v>417</v>
      </c>
      <c r="C13" s="91" t="s">
        <v>638</v>
      </c>
      <c r="D13" s="388" t="s">
        <v>1025</v>
      </c>
      <c r="E13" s="245" t="s">
        <v>1025</v>
      </c>
      <c r="F13" s="534" t="s">
        <v>1025</v>
      </c>
      <c r="G13" s="534" t="s">
        <v>1025</v>
      </c>
      <c r="H13" s="534" t="s">
        <v>1025</v>
      </c>
    </row>
    <row r="17" spans="2:8">
      <c r="D17" s="359">
        <f>EOMONTH(D4,-12)</f>
        <v>45291</v>
      </c>
    </row>
    <row r="18" spans="2:8">
      <c r="C18" s="195"/>
      <c r="D18" s="731" t="s">
        <v>634</v>
      </c>
      <c r="E18" s="734" t="s">
        <v>635</v>
      </c>
      <c r="F18" s="85"/>
      <c r="G18" s="85"/>
      <c r="H18" s="86"/>
    </row>
    <row r="19" spans="2:8">
      <c r="C19" s="195"/>
      <c r="D19" s="732"/>
      <c r="E19" s="735"/>
      <c r="F19" s="731" t="s">
        <v>639</v>
      </c>
      <c r="G19" s="734" t="s">
        <v>640</v>
      </c>
      <c r="H19" s="87"/>
    </row>
    <row r="20" spans="2:8" ht="45">
      <c r="C20" s="195"/>
      <c r="D20" s="733"/>
      <c r="E20" s="736"/>
      <c r="F20" s="733"/>
      <c r="G20" s="736"/>
      <c r="H20" s="88" t="s">
        <v>641</v>
      </c>
    </row>
    <row r="21" spans="2:8">
      <c r="C21" s="195"/>
      <c r="D21" s="2" t="s">
        <v>2</v>
      </c>
      <c r="E21" s="89" t="s">
        <v>3</v>
      </c>
      <c r="F21" s="2" t="s">
        <v>4</v>
      </c>
      <c r="G21" s="89" t="s">
        <v>36</v>
      </c>
      <c r="H21" s="2" t="s">
        <v>37</v>
      </c>
    </row>
    <row r="22" spans="2:8">
      <c r="B22" s="2">
        <v>1</v>
      </c>
      <c r="C22" s="35" t="s">
        <v>534</v>
      </c>
      <c r="D22" s="171">
        <v>90.014053000000004</v>
      </c>
      <c r="E22" s="171">
        <v>37787.089859</v>
      </c>
      <c r="F22" s="171">
        <v>37787.089859</v>
      </c>
      <c r="G22" s="171" t="s">
        <v>1025</v>
      </c>
      <c r="H22" s="235" t="s">
        <v>1025</v>
      </c>
    </row>
    <row r="23" spans="2:8">
      <c r="B23" s="2">
        <v>2</v>
      </c>
      <c r="C23" s="35" t="s">
        <v>636</v>
      </c>
      <c r="D23" s="171">
        <v>159.90591562000012</v>
      </c>
      <c r="E23" s="171">
        <v>5754.1035183800004</v>
      </c>
      <c r="F23" s="171">
        <v>4483.4769719099995</v>
      </c>
      <c r="G23" s="171">
        <v>1270.62654647</v>
      </c>
      <c r="H23" s="535" t="s">
        <v>1025</v>
      </c>
    </row>
    <row r="24" spans="2:8">
      <c r="B24" s="2">
        <v>3</v>
      </c>
      <c r="C24" s="35" t="s">
        <v>34</v>
      </c>
      <c r="D24" s="171">
        <v>249.91996862000013</v>
      </c>
      <c r="E24" s="171">
        <v>43541.193377379997</v>
      </c>
      <c r="F24" s="171">
        <v>42270.56683091</v>
      </c>
      <c r="G24" s="230">
        <v>1270.62654647</v>
      </c>
      <c r="H24" s="235" t="s">
        <v>1025</v>
      </c>
    </row>
    <row r="25" spans="2:8">
      <c r="B25" s="2">
        <v>4</v>
      </c>
      <c r="C25" s="90" t="s">
        <v>637</v>
      </c>
      <c r="D25" s="236">
        <v>12.13117025</v>
      </c>
      <c r="E25" s="171">
        <v>180.26894931000001</v>
      </c>
      <c r="F25" s="171">
        <v>180.26894931000001</v>
      </c>
      <c r="G25" s="237" t="s">
        <v>1025</v>
      </c>
      <c r="H25" s="235" t="s">
        <v>1025</v>
      </c>
    </row>
    <row r="26" spans="2:8">
      <c r="B26" s="3" t="s">
        <v>417</v>
      </c>
      <c r="C26" s="91" t="s">
        <v>638</v>
      </c>
      <c r="D26" s="236" t="s">
        <v>1025</v>
      </c>
      <c r="E26" s="171" t="s">
        <v>1025</v>
      </c>
      <c r="F26" s="535" t="s">
        <v>1025</v>
      </c>
      <c r="G26" s="535" t="s">
        <v>1025</v>
      </c>
      <c r="H26" s="535" t="s">
        <v>1025</v>
      </c>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pageSetUpPr fitToPage="1"/>
  </sheetPr>
  <dimension ref="B2:I48"/>
  <sheetViews>
    <sheetView showGridLines="0" showRowColHeaders="0" topLeftCell="A3" zoomScale="80" zoomScaleNormal="80" workbookViewId="0">
      <selection activeCell="L20" sqref="L20"/>
    </sheetView>
  </sheetViews>
  <sheetFormatPr baseColWidth="10" defaultColWidth="11.42578125" defaultRowHeight="15"/>
  <cols>
    <col min="1" max="1" width="3.85546875" customWidth="1"/>
    <col min="3" max="3" width="65.85546875" style="6" customWidth="1"/>
    <col min="4" max="9" width="14.42578125" customWidth="1"/>
  </cols>
  <sheetData>
    <row r="2" spans="2:9" ht="18.75">
      <c r="B2" s="607" t="s">
        <v>1120</v>
      </c>
      <c r="C2" s="607"/>
      <c r="D2" s="607"/>
      <c r="E2" s="607"/>
      <c r="F2" s="607"/>
      <c r="G2" s="607"/>
      <c r="H2" s="607"/>
      <c r="I2" s="607"/>
    </row>
    <row r="3" spans="2:9">
      <c r="H3" s="608" t="s">
        <v>1195</v>
      </c>
      <c r="I3" s="608"/>
    </row>
    <row r="4" spans="2:9">
      <c r="D4" s="359">
        <f>Table!G7</f>
        <v>45657</v>
      </c>
    </row>
    <row r="5" spans="2:9" ht="31.5" customHeight="1">
      <c r="B5" s="95"/>
      <c r="C5" s="737" t="s">
        <v>642</v>
      </c>
      <c r="D5" s="738" t="s">
        <v>643</v>
      </c>
      <c r="E5" s="737"/>
      <c r="F5" s="739" t="s">
        <v>644</v>
      </c>
      <c r="G5" s="738"/>
      <c r="H5" s="740" t="s">
        <v>645</v>
      </c>
      <c r="I5" s="741"/>
    </row>
    <row r="6" spans="2:9" ht="45">
      <c r="B6" s="94"/>
      <c r="C6" s="737"/>
      <c r="D6" s="99" t="s">
        <v>600</v>
      </c>
      <c r="E6" s="98" t="s">
        <v>556</v>
      </c>
      <c r="F6" s="99" t="s">
        <v>600</v>
      </c>
      <c r="G6" s="98" t="s">
        <v>556</v>
      </c>
      <c r="H6" s="97" t="s">
        <v>646</v>
      </c>
      <c r="I6" s="97" t="s">
        <v>647</v>
      </c>
    </row>
    <row r="7" spans="2:9">
      <c r="B7" s="94"/>
      <c r="C7" s="737"/>
      <c r="D7" s="96" t="s">
        <v>2</v>
      </c>
      <c r="E7" s="15" t="s">
        <v>3</v>
      </c>
      <c r="F7" s="15" t="s">
        <v>4</v>
      </c>
      <c r="G7" s="15" t="s">
        <v>36</v>
      </c>
      <c r="H7" s="15" t="s">
        <v>37</v>
      </c>
      <c r="I7" s="15" t="s">
        <v>82</v>
      </c>
    </row>
    <row r="8" spans="2:9">
      <c r="B8" s="9">
        <v>1</v>
      </c>
      <c r="C8" s="16" t="s">
        <v>648</v>
      </c>
      <c r="D8" s="392">
        <v>417.82610875</v>
      </c>
      <c r="E8" s="393" t="s">
        <v>1025</v>
      </c>
      <c r="F8" s="393">
        <v>417.82610875</v>
      </c>
      <c r="G8" s="393" t="s">
        <v>1025</v>
      </c>
      <c r="H8" s="393" t="s">
        <v>1025</v>
      </c>
      <c r="I8" s="394" t="s">
        <v>1025</v>
      </c>
    </row>
    <row r="9" spans="2:9">
      <c r="B9" s="9">
        <v>2</v>
      </c>
      <c r="C9" s="102" t="s">
        <v>649</v>
      </c>
      <c r="D9" s="392">
        <v>1111.2606700399999</v>
      </c>
      <c r="E9" s="393">
        <v>0.18962534</v>
      </c>
      <c r="F9" s="393">
        <v>1111.2606700399999</v>
      </c>
      <c r="G9" s="393">
        <v>9.4812670000000002E-2</v>
      </c>
      <c r="H9" s="393">
        <v>118.50931064</v>
      </c>
      <c r="I9" s="394">
        <v>0.10663492688317813</v>
      </c>
    </row>
    <row r="10" spans="2:9">
      <c r="B10" s="9">
        <v>3</v>
      </c>
      <c r="C10" s="102" t="s">
        <v>650</v>
      </c>
      <c r="D10" s="392">
        <v>201.80476300000001</v>
      </c>
      <c r="E10" s="393" t="s">
        <v>1025</v>
      </c>
      <c r="F10" s="393">
        <v>201.80476300000001</v>
      </c>
      <c r="G10" s="393" t="s">
        <v>1025</v>
      </c>
      <c r="H10" s="393" t="s">
        <v>1025</v>
      </c>
      <c r="I10" s="394" t="s">
        <v>1025</v>
      </c>
    </row>
    <row r="11" spans="2:9">
      <c r="B11" s="9">
        <v>4</v>
      </c>
      <c r="C11" s="102" t="s">
        <v>651</v>
      </c>
      <c r="D11" s="392">
        <v>638.16759028999991</v>
      </c>
      <c r="E11" s="393" t="s">
        <v>1025</v>
      </c>
      <c r="F11" s="393">
        <v>638.16759028999991</v>
      </c>
      <c r="G11" s="393" t="s">
        <v>1025</v>
      </c>
      <c r="H11" s="393">
        <v>1.0255555600000001</v>
      </c>
      <c r="I11" s="394">
        <v>1.6070317195737893E-3</v>
      </c>
    </row>
    <row r="12" spans="2:9">
      <c r="B12" s="9">
        <v>5</v>
      </c>
      <c r="C12" s="102" t="s">
        <v>652</v>
      </c>
      <c r="D12" s="392" t="s">
        <v>1025</v>
      </c>
      <c r="E12" s="393" t="s">
        <v>1025</v>
      </c>
      <c r="F12" s="393" t="s">
        <v>1025</v>
      </c>
      <c r="G12" s="393" t="s">
        <v>1025</v>
      </c>
      <c r="H12" s="393" t="s">
        <v>1025</v>
      </c>
      <c r="I12" s="394" t="s">
        <v>1025</v>
      </c>
    </row>
    <row r="13" spans="2:9">
      <c r="B13" s="9">
        <v>6</v>
      </c>
      <c r="C13" s="102" t="s">
        <v>422</v>
      </c>
      <c r="D13" s="392">
        <v>331.43304347000003</v>
      </c>
      <c r="E13" s="393">
        <v>2.1300539999999999</v>
      </c>
      <c r="F13" s="393">
        <v>331.43304347000003</v>
      </c>
      <c r="G13" s="393">
        <v>1.0650269999999999</v>
      </c>
      <c r="H13" s="393">
        <v>74.788920540000007</v>
      </c>
      <c r="I13" s="394">
        <v>0.22493038962386372</v>
      </c>
    </row>
    <row r="14" spans="2:9">
      <c r="B14" s="9">
        <v>7</v>
      </c>
      <c r="C14" s="102" t="s">
        <v>428</v>
      </c>
      <c r="D14" s="392">
        <v>187.11053153</v>
      </c>
      <c r="E14" s="393">
        <v>20.638056859999999</v>
      </c>
      <c r="F14" s="393">
        <v>187.11053153</v>
      </c>
      <c r="G14" s="393">
        <v>5.3448746900000002</v>
      </c>
      <c r="H14" s="393">
        <v>153.20041880000002</v>
      </c>
      <c r="I14" s="394">
        <v>0.7960307367249182</v>
      </c>
    </row>
    <row r="15" spans="2:9">
      <c r="B15" s="9">
        <v>8</v>
      </c>
      <c r="C15" s="102" t="s">
        <v>653</v>
      </c>
      <c r="D15" s="392">
        <v>4582.5127759099996</v>
      </c>
      <c r="E15" s="393">
        <v>360.21160894000002</v>
      </c>
      <c r="F15" s="393">
        <v>4582.5127759099996</v>
      </c>
      <c r="G15" s="393">
        <v>122.15583201000001</v>
      </c>
      <c r="H15" s="393">
        <v>3420.34602541</v>
      </c>
      <c r="I15" s="394">
        <v>0.72701104168146347</v>
      </c>
    </row>
    <row r="16" spans="2:9">
      <c r="B16" s="9">
        <v>9</v>
      </c>
      <c r="C16" s="102" t="s">
        <v>654</v>
      </c>
      <c r="D16" s="392">
        <v>31453.386634259998</v>
      </c>
      <c r="E16" s="393">
        <v>3843.9696764699997</v>
      </c>
      <c r="F16" s="393">
        <v>31453.386634259998</v>
      </c>
      <c r="G16" s="393">
        <v>1313.5817631099999</v>
      </c>
      <c r="H16" s="393">
        <v>12358.75076798</v>
      </c>
      <c r="I16" s="394">
        <v>0.37717101619239085</v>
      </c>
    </row>
    <row r="17" spans="2:9">
      <c r="B17" s="9">
        <v>10</v>
      </c>
      <c r="C17" s="102" t="s">
        <v>430</v>
      </c>
      <c r="D17" s="392">
        <v>232.71269731999999</v>
      </c>
      <c r="E17" s="393">
        <v>0.11133269999999999</v>
      </c>
      <c r="F17" s="393">
        <v>232.71269731999999</v>
      </c>
      <c r="G17" s="393">
        <v>2.2266540000000001E-2</v>
      </c>
      <c r="H17" s="393">
        <v>289.60348481</v>
      </c>
      <c r="I17" s="394">
        <v>1.2443488507563001</v>
      </c>
    </row>
    <row r="18" spans="2:9">
      <c r="B18" s="9">
        <v>11</v>
      </c>
      <c r="C18" s="102" t="s">
        <v>655</v>
      </c>
      <c r="D18" s="392">
        <v>503.60314335999999</v>
      </c>
      <c r="E18" s="393">
        <v>5.1378472500000001</v>
      </c>
      <c r="F18" s="393">
        <v>503.60314335999999</v>
      </c>
      <c r="G18" s="393">
        <v>1.0275694499999999</v>
      </c>
      <c r="H18" s="393">
        <v>756.94606921999991</v>
      </c>
      <c r="I18" s="394">
        <v>1.5000000000099081</v>
      </c>
    </row>
    <row r="19" spans="2:9">
      <c r="B19" s="9">
        <v>12</v>
      </c>
      <c r="C19" s="102" t="s">
        <v>416</v>
      </c>
      <c r="D19" s="392">
        <v>5646.55249267</v>
      </c>
      <c r="E19" s="393" t="s">
        <v>1025</v>
      </c>
      <c r="F19" s="393">
        <v>5646.55249267</v>
      </c>
      <c r="G19" s="393" t="s">
        <v>1025</v>
      </c>
      <c r="H19" s="393">
        <v>565.73204378999992</v>
      </c>
      <c r="I19" s="394">
        <v>0.10019069946208732</v>
      </c>
    </row>
    <row r="20" spans="2:9">
      <c r="B20" s="9">
        <v>13</v>
      </c>
      <c r="C20" s="102" t="s">
        <v>656</v>
      </c>
      <c r="D20" s="392" t="s">
        <v>1025</v>
      </c>
      <c r="E20" s="393" t="s">
        <v>1025</v>
      </c>
      <c r="F20" s="393" t="s">
        <v>1025</v>
      </c>
      <c r="G20" s="393" t="s">
        <v>1025</v>
      </c>
      <c r="H20" s="393" t="s">
        <v>1025</v>
      </c>
      <c r="I20" s="394" t="s">
        <v>1025</v>
      </c>
    </row>
    <row r="21" spans="2:9">
      <c r="B21" s="9">
        <v>14</v>
      </c>
      <c r="C21" s="102" t="s">
        <v>657</v>
      </c>
      <c r="D21" s="392" t="s">
        <v>1025</v>
      </c>
      <c r="E21" s="393" t="s">
        <v>1025</v>
      </c>
      <c r="F21" s="393" t="s">
        <v>1025</v>
      </c>
      <c r="G21" s="393" t="s">
        <v>1025</v>
      </c>
      <c r="H21" s="393" t="s">
        <v>1025</v>
      </c>
      <c r="I21" s="394" t="s">
        <v>1025</v>
      </c>
    </row>
    <row r="22" spans="2:9">
      <c r="B22" s="9">
        <v>15</v>
      </c>
      <c r="C22" s="102" t="s">
        <v>136</v>
      </c>
      <c r="D22" s="392">
        <v>453.73501536000003</v>
      </c>
      <c r="E22" s="393" t="s">
        <v>1025</v>
      </c>
      <c r="F22" s="393">
        <v>453.73501536000003</v>
      </c>
      <c r="G22" s="393" t="s">
        <v>1025</v>
      </c>
      <c r="H22" s="393">
        <v>820.75594236000006</v>
      </c>
      <c r="I22" s="394">
        <v>1.8088882598333307</v>
      </c>
    </row>
    <row r="23" spans="2:9">
      <c r="B23" s="9">
        <v>16</v>
      </c>
      <c r="C23" s="102" t="s">
        <v>658</v>
      </c>
      <c r="D23" s="392">
        <v>241.65047579</v>
      </c>
      <c r="E23" s="393">
        <v>4.0484972199999998</v>
      </c>
      <c r="F23" s="393">
        <v>241.65047579</v>
      </c>
      <c r="G23" s="393">
        <v>2.0242486099999999</v>
      </c>
      <c r="H23" s="393">
        <v>198.30540028000001</v>
      </c>
      <c r="I23" s="394">
        <v>0.81381194035732329</v>
      </c>
    </row>
    <row r="24" spans="2:9">
      <c r="B24" s="98">
        <v>17</v>
      </c>
      <c r="C24" s="92" t="s">
        <v>659</v>
      </c>
      <c r="D24" s="395">
        <v>46001.755941750002</v>
      </c>
      <c r="E24" s="396">
        <v>4236.4366987799995</v>
      </c>
      <c r="F24" s="396">
        <v>46001.755941750002</v>
      </c>
      <c r="G24" s="396">
        <v>1445.31639408</v>
      </c>
      <c r="H24" s="396">
        <v>18757.96393939</v>
      </c>
      <c r="I24" s="397">
        <v>0.3953450237481731</v>
      </c>
    </row>
    <row r="28" spans="2:9">
      <c r="D28" s="359">
        <f>EOMONTH(D4,-12)</f>
        <v>45291</v>
      </c>
    </row>
    <row r="29" spans="2:9">
      <c r="B29" s="95"/>
      <c r="C29" s="737" t="s">
        <v>642</v>
      </c>
      <c r="D29" s="738" t="s">
        <v>643</v>
      </c>
      <c r="E29" s="737"/>
      <c r="F29" s="739" t="s">
        <v>644</v>
      </c>
      <c r="G29" s="738"/>
      <c r="H29" s="740" t="s">
        <v>645</v>
      </c>
      <c r="I29" s="741"/>
    </row>
    <row r="30" spans="2:9" ht="45">
      <c r="B30" s="94"/>
      <c r="C30" s="737"/>
      <c r="D30" s="99" t="s">
        <v>600</v>
      </c>
      <c r="E30" s="98" t="s">
        <v>556</v>
      </c>
      <c r="F30" s="99" t="s">
        <v>600</v>
      </c>
      <c r="G30" s="98" t="s">
        <v>556</v>
      </c>
      <c r="H30" s="97" t="s">
        <v>646</v>
      </c>
      <c r="I30" s="97" t="s">
        <v>647</v>
      </c>
    </row>
    <row r="31" spans="2:9">
      <c r="B31" s="94"/>
      <c r="C31" s="737"/>
      <c r="D31" s="96" t="s">
        <v>2</v>
      </c>
      <c r="E31" s="15" t="s">
        <v>3</v>
      </c>
      <c r="F31" s="15" t="s">
        <v>4</v>
      </c>
      <c r="G31" s="15" t="s">
        <v>36</v>
      </c>
      <c r="H31" s="15" t="s">
        <v>37</v>
      </c>
      <c r="I31" s="15" t="s">
        <v>82</v>
      </c>
    </row>
    <row r="32" spans="2:9">
      <c r="B32" s="9">
        <v>1</v>
      </c>
      <c r="C32" s="16" t="s">
        <v>648</v>
      </c>
      <c r="D32" s="239">
        <v>447.49957329</v>
      </c>
      <c r="E32" s="240" t="s">
        <v>1025</v>
      </c>
      <c r="F32" s="240">
        <v>447.49957329</v>
      </c>
      <c r="G32" s="240" t="s">
        <v>1025</v>
      </c>
      <c r="H32" s="240" t="s">
        <v>1025</v>
      </c>
      <c r="I32" s="390" t="s">
        <v>1025</v>
      </c>
    </row>
    <row r="33" spans="2:9">
      <c r="B33" s="9">
        <v>2</v>
      </c>
      <c r="C33" s="102" t="s">
        <v>649</v>
      </c>
      <c r="D33" s="239">
        <v>425.20750816000003</v>
      </c>
      <c r="E33" s="240">
        <v>0.19227880999999999</v>
      </c>
      <c r="F33" s="240">
        <v>425.20750816000003</v>
      </c>
      <c r="G33" s="240">
        <v>9.6139410000000008E-2</v>
      </c>
      <c r="H33" s="240">
        <v>2.0760400000000002E-2</v>
      </c>
      <c r="I33" s="390">
        <v>4.881312473715166E-5</v>
      </c>
    </row>
    <row r="34" spans="2:9">
      <c r="B34" s="9">
        <v>3</v>
      </c>
      <c r="C34" s="102" t="s">
        <v>650</v>
      </c>
      <c r="D34" s="239">
        <v>255.543511</v>
      </c>
      <c r="E34" s="240" t="s">
        <v>1025</v>
      </c>
      <c r="F34" s="240">
        <v>255.543511</v>
      </c>
      <c r="G34" s="240" t="s">
        <v>1025</v>
      </c>
      <c r="H34" s="240" t="s">
        <v>1025</v>
      </c>
      <c r="I34" s="390" t="s">
        <v>1025</v>
      </c>
    </row>
    <row r="35" spans="2:9">
      <c r="B35" s="9">
        <v>4</v>
      </c>
      <c r="C35" s="102" t="s">
        <v>651</v>
      </c>
      <c r="D35" s="239">
        <v>540.47048596000002</v>
      </c>
      <c r="E35" s="240" t="s">
        <v>1025</v>
      </c>
      <c r="F35" s="240">
        <v>540.47048596000002</v>
      </c>
      <c r="G35" s="240" t="s">
        <v>1025</v>
      </c>
      <c r="H35" s="240" t="s">
        <v>1025</v>
      </c>
      <c r="I35" s="390" t="s">
        <v>1025</v>
      </c>
    </row>
    <row r="36" spans="2:9">
      <c r="B36" s="9">
        <v>5</v>
      </c>
      <c r="C36" s="102" t="s">
        <v>652</v>
      </c>
      <c r="D36" s="239" t="s">
        <v>1025</v>
      </c>
      <c r="E36" s="240" t="s">
        <v>1025</v>
      </c>
      <c r="F36" s="240" t="s">
        <v>1025</v>
      </c>
      <c r="G36" s="240" t="s">
        <v>1025</v>
      </c>
      <c r="H36" s="240" t="s">
        <v>1025</v>
      </c>
      <c r="I36" s="390" t="s">
        <v>1025</v>
      </c>
    </row>
    <row r="37" spans="2:9">
      <c r="B37" s="9">
        <v>6</v>
      </c>
      <c r="C37" s="102" t="s">
        <v>422</v>
      </c>
      <c r="D37" s="239">
        <v>300.86114691</v>
      </c>
      <c r="E37" s="240">
        <v>2.3300540000000001</v>
      </c>
      <c r="F37" s="240">
        <v>300.86114691</v>
      </c>
      <c r="G37" s="240">
        <v>1.165027</v>
      </c>
      <c r="H37" s="240">
        <v>65.235434280000007</v>
      </c>
      <c r="I37" s="390">
        <v>0.21599265201246873</v>
      </c>
    </row>
    <row r="38" spans="2:9">
      <c r="B38" s="9">
        <v>7</v>
      </c>
      <c r="C38" s="102" t="s">
        <v>428</v>
      </c>
      <c r="D38" s="239">
        <v>135.3629215</v>
      </c>
      <c r="E38" s="240">
        <v>25.849083230000002</v>
      </c>
      <c r="F38" s="240">
        <v>135.3629215</v>
      </c>
      <c r="G38" s="240">
        <v>8.0068914499999995</v>
      </c>
      <c r="H38" s="240">
        <v>118.27530378</v>
      </c>
      <c r="I38" s="390">
        <v>0.82496657661992168</v>
      </c>
    </row>
    <row r="39" spans="2:9">
      <c r="B39" s="9">
        <v>8</v>
      </c>
      <c r="C39" s="102" t="s">
        <v>653</v>
      </c>
      <c r="D39" s="239">
        <v>4257.6312565100006</v>
      </c>
      <c r="E39" s="240">
        <v>712.95468473000005</v>
      </c>
      <c r="F39" s="240">
        <v>4257.6312565100006</v>
      </c>
      <c r="G39" s="240">
        <v>195.20078232</v>
      </c>
      <c r="H39" s="240">
        <v>3240.96610904</v>
      </c>
      <c r="I39" s="390">
        <v>0.72784378139077022</v>
      </c>
    </row>
    <row r="40" spans="2:9">
      <c r="B40" s="9">
        <v>9</v>
      </c>
      <c r="C40" s="102" t="s">
        <v>654</v>
      </c>
      <c r="D40" s="239">
        <v>32880.500232409999</v>
      </c>
      <c r="E40" s="240">
        <v>3819.7000921399999</v>
      </c>
      <c r="F40" s="240">
        <v>32880.500232409999</v>
      </c>
      <c r="G40" s="240">
        <v>1296.0059587000001</v>
      </c>
      <c r="H40" s="240">
        <v>13128.701381340001</v>
      </c>
      <c r="I40" s="390">
        <v>0.38414404643722888</v>
      </c>
    </row>
    <row r="41" spans="2:9">
      <c r="B41" s="9">
        <v>10</v>
      </c>
      <c r="C41" s="102" t="s">
        <v>430</v>
      </c>
      <c r="D41" s="239">
        <v>192.40011956000001</v>
      </c>
      <c r="E41" s="240">
        <v>2.05068603</v>
      </c>
      <c r="F41" s="240">
        <v>192.40011956000001</v>
      </c>
      <c r="G41" s="240">
        <v>0.86714671999999993</v>
      </c>
      <c r="H41" s="240">
        <v>232.08957684000001</v>
      </c>
      <c r="I41" s="390">
        <v>1.2008736984138606</v>
      </c>
    </row>
    <row r="42" spans="2:9">
      <c r="B42" s="9">
        <v>11</v>
      </c>
      <c r="C42" s="102" t="s">
        <v>655</v>
      </c>
      <c r="D42" s="239">
        <v>391.97922869999996</v>
      </c>
      <c r="E42" s="240">
        <v>30.33517492</v>
      </c>
      <c r="F42" s="240">
        <v>391.97922869999996</v>
      </c>
      <c r="G42" s="240">
        <v>6.0670349800000007</v>
      </c>
      <c r="H42" s="240">
        <v>597.06939552999995</v>
      </c>
      <c r="I42" s="390">
        <v>1.5000000000251226</v>
      </c>
    </row>
    <row r="43" spans="2:9">
      <c r="B43" s="9">
        <v>12</v>
      </c>
      <c r="C43" s="102" t="s">
        <v>416</v>
      </c>
      <c r="D43" s="239">
        <v>4483.4769719099995</v>
      </c>
      <c r="E43" s="240" t="s">
        <v>1025</v>
      </c>
      <c r="F43" s="240">
        <v>4483.4769719099995</v>
      </c>
      <c r="G43" s="240" t="s">
        <v>1025</v>
      </c>
      <c r="H43" s="240">
        <v>448.34769719000002</v>
      </c>
      <c r="I43" s="390">
        <v>9.9999999999776962E-2</v>
      </c>
    </row>
    <row r="44" spans="2:9">
      <c r="B44" s="9">
        <v>13</v>
      </c>
      <c r="C44" s="102" t="s">
        <v>656</v>
      </c>
      <c r="D44" s="239" t="s">
        <v>1025</v>
      </c>
      <c r="E44" s="240" t="s">
        <v>1025</v>
      </c>
      <c r="F44" s="240" t="s">
        <v>1025</v>
      </c>
      <c r="G44" s="240" t="s">
        <v>1025</v>
      </c>
      <c r="H44" s="240" t="s">
        <v>1025</v>
      </c>
      <c r="I44" s="390" t="s">
        <v>1025</v>
      </c>
    </row>
    <row r="45" spans="2:9">
      <c r="B45" s="9">
        <v>14</v>
      </c>
      <c r="C45" s="102" t="s">
        <v>657</v>
      </c>
      <c r="D45" s="239" t="s">
        <v>1025</v>
      </c>
      <c r="E45" s="240" t="s">
        <v>1025</v>
      </c>
      <c r="F45" s="240" t="s">
        <v>1025</v>
      </c>
      <c r="G45" s="240" t="s">
        <v>1025</v>
      </c>
      <c r="H45" s="240" t="s">
        <v>1025</v>
      </c>
      <c r="I45" s="390" t="s">
        <v>1025</v>
      </c>
    </row>
    <row r="46" spans="2:9">
      <c r="B46" s="9">
        <v>15</v>
      </c>
      <c r="C46" s="102" t="s">
        <v>136</v>
      </c>
      <c r="D46" s="239">
        <v>437.22801188</v>
      </c>
      <c r="E46" s="240" t="s">
        <v>1025</v>
      </c>
      <c r="F46" s="240">
        <v>437.22801188</v>
      </c>
      <c r="G46" s="240" t="s">
        <v>1025</v>
      </c>
      <c r="H46" s="240">
        <v>750.01837388000001</v>
      </c>
      <c r="I46" s="390">
        <v>1.7153941501942178</v>
      </c>
    </row>
    <row r="47" spans="2:9">
      <c r="B47" s="9">
        <v>16</v>
      </c>
      <c r="C47" s="102" t="s">
        <v>658</v>
      </c>
      <c r="D47" s="239">
        <v>217.87167041000001</v>
      </c>
      <c r="E47" s="240">
        <v>8.6822631599999998</v>
      </c>
      <c r="F47" s="240">
        <v>217.87167041000001</v>
      </c>
      <c r="G47" s="240">
        <v>4.1611315800000002</v>
      </c>
      <c r="H47" s="240">
        <v>195.03401999000002</v>
      </c>
      <c r="I47" s="390">
        <v>0.8784018318103467</v>
      </c>
    </row>
    <row r="48" spans="2:9">
      <c r="B48" s="98">
        <v>17</v>
      </c>
      <c r="C48" s="92" t="s">
        <v>659</v>
      </c>
      <c r="D48" s="362">
        <v>44966.032638199991</v>
      </c>
      <c r="E48" s="363">
        <v>4602.0943170199998</v>
      </c>
      <c r="F48" s="363">
        <v>44966.032638199991</v>
      </c>
      <c r="G48" s="363">
        <v>1511.57011216</v>
      </c>
      <c r="H48" s="363">
        <v>18775.758052270001</v>
      </c>
      <c r="I48" s="391">
        <v>0.40397432184956167</v>
      </c>
    </row>
  </sheetData>
  <mergeCells count="10">
    <mergeCell ref="C29:C31"/>
    <mergeCell ref="D29:E29"/>
    <mergeCell ref="F29:G29"/>
    <mergeCell ref="H29:I29"/>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pageSetUpPr fitToPage="1"/>
  </sheetPr>
  <dimension ref="B2:T48"/>
  <sheetViews>
    <sheetView showGridLines="0" showRowColHeaders="0" zoomScale="80" zoomScaleNormal="80" workbookViewId="0">
      <selection activeCell="R3" sqref="R3:T3"/>
    </sheetView>
  </sheetViews>
  <sheetFormatPr baseColWidth="10" defaultColWidth="11.42578125" defaultRowHeight="15"/>
  <cols>
    <col min="1" max="1" width="4" customWidth="1"/>
    <col min="3" max="3" width="58.7109375" customWidth="1"/>
    <col min="4" max="20" width="9.85546875" customWidth="1"/>
  </cols>
  <sheetData>
    <row r="2" spans="2:20" ht="18.75">
      <c r="B2" s="607" t="s">
        <v>1123</v>
      </c>
      <c r="C2" s="607"/>
      <c r="D2" s="607"/>
      <c r="E2" s="607"/>
      <c r="F2" s="607"/>
      <c r="G2" s="607"/>
      <c r="H2" s="607"/>
      <c r="I2" s="607"/>
      <c r="J2" s="607"/>
      <c r="K2" s="607"/>
      <c r="L2" s="607"/>
      <c r="M2" s="607"/>
      <c r="N2" s="607"/>
      <c r="O2" s="607"/>
      <c r="P2" s="607"/>
      <c r="Q2" s="607"/>
      <c r="R2" s="607"/>
      <c r="S2" s="607"/>
      <c r="T2" s="607"/>
    </row>
    <row r="3" spans="2:20">
      <c r="R3" s="608" t="s">
        <v>1195</v>
      </c>
      <c r="S3" s="608"/>
      <c r="T3" s="608"/>
    </row>
    <row r="4" spans="2:20">
      <c r="D4" s="742">
        <f>Table!G7</f>
        <v>45657</v>
      </c>
      <c r="E4" s="742"/>
    </row>
    <row r="5" spans="2:20">
      <c r="B5" s="95"/>
      <c r="C5" s="737" t="s">
        <v>642</v>
      </c>
      <c r="D5" s="739" t="s">
        <v>660</v>
      </c>
      <c r="E5" s="743"/>
      <c r="F5" s="743"/>
      <c r="G5" s="743"/>
      <c r="H5" s="743"/>
      <c r="I5" s="743"/>
      <c r="J5" s="743"/>
      <c r="K5" s="743"/>
      <c r="L5" s="743"/>
      <c r="M5" s="743"/>
      <c r="N5" s="743"/>
      <c r="O5" s="743"/>
      <c r="P5" s="743"/>
      <c r="Q5" s="743"/>
      <c r="R5" s="738"/>
      <c r="S5" s="744" t="s">
        <v>34</v>
      </c>
      <c r="T5" s="744" t="s">
        <v>661</v>
      </c>
    </row>
    <row r="6" spans="2:20">
      <c r="B6" s="94"/>
      <c r="C6" s="737"/>
      <c r="D6" s="100">
        <v>0</v>
      </c>
      <c r="E6" s="101">
        <v>0.02</v>
      </c>
      <c r="F6" s="100">
        <v>0.04</v>
      </c>
      <c r="G6" s="101">
        <v>0.1</v>
      </c>
      <c r="H6" s="101">
        <v>0.2</v>
      </c>
      <c r="I6" s="101">
        <v>0.35</v>
      </c>
      <c r="J6" s="101">
        <v>0.5</v>
      </c>
      <c r="K6" s="101">
        <v>0.7</v>
      </c>
      <c r="L6" s="101">
        <v>0.75</v>
      </c>
      <c r="M6" s="103">
        <v>1</v>
      </c>
      <c r="N6" s="103">
        <v>1.5</v>
      </c>
      <c r="O6" s="103">
        <v>2.5</v>
      </c>
      <c r="P6" s="103">
        <v>3.7</v>
      </c>
      <c r="Q6" s="103">
        <v>12.5</v>
      </c>
      <c r="R6" s="103" t="s">
        <v>662</v>
      </c>
      <c r="S6" s="744"/>
      <c r="T6" s="744"/>
    </row>
    <row r="7" spans="2:20">
      <c r="B7" s="94"/>
      <c r="C7" s="737"/>
      <c r="D7" s="96" t="s">
        <v>2</v>
      </c>
      <c r="E7" s="96" t="s">
        <v>3</v>
      </c>
      <c r="F7" s="96" t="s">
        <v>4</v>
      </c>
      <c r="G7" s="96" t="s">
        <v>36</v>
      </c>
      <c r="H7" s="96" t="s">
        <v>37</v>
      </c>
      <c r="I7" s="96" t="s">
        <v>82</v>
      </c>
      <c r="J7" s="96" t="s">
        <v>83</v>
      </c>
      <c r="K7" s="96" t="s">
        <v>111</v>
      </c>
      <c r="L7" s="96" t="s">
        <v>267</v>
      </c>
      <c r="M7" s="96" t="s">
        <v>277</v>
      </c>
      <c r="N7" s="96" t="s">
        <v>278</v>
      </c>
      <c r="O7" s="96" t="s">
        <v>270</v>
      </c>
      <c r="P7" s="96" t="s">
        <v>266</v>
      </c>
      <c r="Q7" s="96" t="s">
        <v>268</v>
      </c>
      <c r="R7" s="96" t="s">
        <v>269</v>
      </c>
      <c r="S7" s="104" t="s">
        <v>663</v>
      </c>
      <c r="T7" s="104" t="s">
        <v>664</v>
      </c>
    </row>
    <row r="8" spans="2:20">
      <c r="B8" s="9">
        <v>1</v>
      </c>
      <c r="C8" s="16" t="s">
        <v>648</v>
      </c>
      <c r="D8" s="239">
        <v>417.82610875</v>
      </c>
      <c r="E8" s="240" t="s">
        <v>1025</v>
      </c>
      <c r="F8" s="240" t="s">
        <v>1025</v>
      </c>
      <c r="G8" s="240" t="s">
        <v>1025</v>
      </c>
      <c r="H8" s="240" t="s">
        <v>1025</v>
      </c>
      <c r="I8" s="240" t="s">
        <v>1025</v>
      </c>
      <c r="J8" s="240" t="s">
        <v>1025</v>
      </c>
      <c r="K8" s="240" t="s">
        <v>1025</v>
      </c>
      <c r="L8" s="240" t="s">
        <v>1025</v>
      </c>
      <c r="M8" s="240" t="s">
        <v>1025</v>
      </c>
      <c r="N8" s="240" t="s">
        <v>1025</v>
      </c>
      <c r="O8" s="240" t="s">
        <v>1025</v>
      </c>
      <c r="P8" s="240" t="s">
        <v>1025</v>
      </c>
      <c r="Q8" s="240" t="s">
        <v>1025</v>
      </c>
      <c r="R8" s="240" t="s">
        <v>1025</v>
      </c>
      <c r="S8" s="240">
        <v>417.82610875</v>
      </c>
      <c r="T8" s="240" t="s">
        <v>1025</v>
      </c>
    </row>
    <row r="9" spans="2:20">
      <c r="B9" s="9">
        <v>2</v>
      </c>
      <c r="C9" s="102" t="s">
        <v>649</v>
      </c>
      <c r="D9" s="239">
        <v>522.32844059000001</v>
      </c>
      <c r="E9" s="240" t="s">
        <v>1025</v>
      </c>
      <c r="F9" s="240" t="s">
        <v>1025</v>
      </c>
      <c r="G9" s="240" t="s">
        <v>1025</v>
      </c>
      <c r="H9" s="240">
        <v>588.14716434000002</v>
      </c>
      <c r="I9" s="240" t="s">
        <v>1025</v>
      </c>
      <c r="J9" s="240" t="s">
        <v>1025</v>
      </c>
      <c r="K9" s="240" t="s">
        <v>1025</v>
      </c>
      <c r="L9" s="240" t="s">
        <v>1025</v>
      </c>
      <c r="M9" s="240">
        <v>0.87987778000000005</v>
      </c>
      <c r="N9" s="240" t="s">
        <v>1025</v>
      </c>
      <c r="O9" s="240" t="s">
        <v>1025</v>
      </c>
      <c r="P9" s="240" t="s">
        <v>1025</v>
      </c>
      <c r="Q9" s="240" t="s">
        <v>1025</v>
      </c>
      <c r="R9" s="240" t="s">
        <v>1025</v>
      </c>
      <c r="S9" s="240">
        <v>1111.3554827099999</v>
      </c>
      <c r="T9" s="240">
        <v>390.61466638000002</v>
      </c>
    </row>
    <row r="10" spans="2:20">
      <c r="B10" s="9">
        <v>3</v>
      </c>
      <c r="C10" s="102" t="s">
        <v>650</v>
      </c>
      <c r="D10" s="239">
        <v>201.80476300000001</v>
      </c>
      <c r="E10" s="240" t="s">
        <v>1025</v>
      </c>
      <c r="F10" s="240" t="s">
        <v>1025</v>
      </c>
      <c r="G10" s="240" t="s">
        <v>1025</v>
      </c>
      <c r="H10" s="240" t="s">
        <v>1025</v>
      </c>
      <c r="I10" s="240" t="s">
        <v>1025</v>
      </c>
      <c r="J10" s="240" t="s">
        <v>1025</v>
      </c>
      <c r="K10" s="240" t="s">
        <v>1025</v>
      </c>
      <c r="L10" s="240" t="s">
        <v>1025</v>
      </c>
      <c r="M10" s="240" t="s">
        <v>1025</v>
      </c>
      <c r="N10" s="240" t="s">
        <v>1025</v>
      </c>
      <c r="O10" s="240" t="s">
        <v>1025</v>
      </c>
      <c r="P10" s="240" t="s">
        <v>1025</v>
      </c>
      <c r="Q10" s="240" t="s">
        <v>1025</v>
      </c>
      <c r="R10" s="240" t="s">
        <v>1025</v>
      </c>
      <c r="S10" s="240">
        <v>201.80476300000001</v>
      </c>
      <c r="T10" s="240">
        <v>27.734728</v>
      </c>
    </row>
    <row r="11" spans="2:20">
      <c r="B11" s="9">
        <v>4</v>
      </c>
      <c r="C11" s="102" t="s">
        <v>651</v>
      </c>
      <c r="D11" s="239">
        <v>637.14203472999998</v>
      </c>
      <c r="E11" s="240" t="s">
        <v>1025</v>
      </c>
      <c r="F11" s="240" t="s">
        <v>1025</v>
      </c>
      <c r="G11" s="240" t="s">
        <v>1025</v>
      </c>
      <c r="H11" s="240" t="s">
        <v>1025</v>
      </c>
      <c r="I11" s="240" t="s">
        <v>1025</v>
      </c>
      <c r="J11" s="240" t="s">
        <v>1025</v>
      </c>
      <c r="K11" s="240" t="s">
        <v>1025</v>
      </c>
      <c r="L11" s="240" t="s">
        <v>1025</v>
      </c>
      <c r="M11" s="240">
        <v>1.0255555600000001</v>
      </c>
      <c r="N11" s="240" t="s">
        <v>1025</v>
      </c>
      <c r="O11" s="240" t="s">
        <v>1025</v>
      </c>
      <c r="P11" s="240" t="s">
        <v>1025</v>
      </c>
      <c r="Q11" s="240" t="s">
        <v>1025</v>
      </c>
      <c r="R11" s="240" t="s">
        <v>1025</v>
      </c>
      <c r="S11" s="240">
        <v>638.16759028999991</v>
      </c>
      <c r="T11" s="240">
        <v>7.9353767900000012</v>
      </c>
    </row>
    <row r="12" spans="2:20">
      <c r="B12" s="9">
        <v>5</v>
      </c>
      <c r="C12" s="102" t="s">
        <v>652</v>
      </c>
      <c r="D12" s="239" t="s">
        <v>1025</v>
      </c>
      <c r="E12" s="240" t="s">
        <v>1025</v>
      </c>
      <c r="F12" s="240" t="s">
        <v>1025</v>
      </c>
      <c r="G12" s="240" t="s">
        <v>1025</v>
      </c>
      <c r="H12" s="240" t="s">
        <v>1025</v>
      </c>
      <c r="I12" s="240" t="s">
        <v>1025</v>
      </c>
      <c r="J12" s="240" t="s">
        <v>1025</v>
      </c>
      <c r="K12" s="240" t="s">
        <v>1025</v>
      </c>
      <c r="L12" s="240" t="s">
        <v>1025</v>
      </c>
      <c r="M12" s="240" t="s">
        <v>1025</v>
      </c>
      <c r="N12" s="240" t="s">
        <v>1025</v>
      </c>
      <c r="O12" s="240" t="s">
        <v>1025</v>
      </c>
      <c r="P12" s="240" t="s">
        <v>1025</v>
      </c>
      <c r="Q12" s="240" t="s">
        <v>1025</v>
      </c>
      <c r="R12" s="240" t="s">
        <v>1025</v>
      </c>
      <c r="S12" s="240" t="s">
        <v>1025</v>
      </c>
      <c r="T12" s="240" t="s">
        <v>1025</v>
      </c>
    </row>
    <row r="13" spans="2:20">
      <c r="B13" s="9">
        <v>6</v>
      </c>
      <c r="C13" s="102" t="s">
        <v>422</v>
      </c>
      <c r="D13" s="239" t="s">
        <v>1025</v>
      </c>
      <c r="E13" s="240" t="s">
        <v>1025</v>
      </c>
      <c r="F13" s="240" t="s">
        <v>1025</v>
      </c>
      <c r="G13" s="240" t="s">
        <v>1025</v>
      </c>
      <c r="H13" s="240">
        <v>358.20969641000005</v>
      </c>
      <c r="I13" s="240" t="s">
        <v>1025</v>
      </c>
      <c r="J13" s="240">
        <v>24.206600899999998</v>
      </c>
      <c r="K13" s="240" t="s">
        <v>1025</v>
      </c>
      <c r="L13" s="240" t="s">
        <v>1025</v>
      </c>
      <c r="M13" s="240">
        <v>6.3596255499999996</v>
      </c>
      <c r="N13" s="240" t="s">
        <v>1025</v>
      </c>
      <c r="O13" s="240" t="s">
        <v>1025</v>
      </c>
      <c r="P13" s="240" t="s">
        <v>1025</v>
      </c>
      <c r="Q13" s="240" t="s">
        <v>1025</v>
      </c>
      <c r="R13" s="240" t="s">
        <v>1025</v>
      </c>
      <c r="S13" s="240">
        <v>388.77592286000004</v>
      </c>
      <c r="T13" s="240" t="s">
        <v>1025</v>
      </c>
    </row>
    <row r="14" spans="2:20">
      <c r="B14" s="9">
        <v>7</v>
      </c>
      <c r="C14" s="102" t="s">
        <v>428</v>
      </c>
      <c r="D14" s="239" t="s">
        <v>1025</v>
      </c>
      <c r="E14" s="240" t="s">
        <v>1025</v>
      </c>
      <c r="F14" s="240" t="s">
        <v>1025</v>
      </c>
      <c r="G14" s="240" t="s">
        <v>1025</v>
      </c>
      <c r="H14" s="240" t="s">
        <v>1025</v>
      </c>
      <c r="I14" s="240" t="s">
        <v>1025</v>
      </c>
      <c r="J14" s="240" t="s">
        <v>1025</v>
      </c>
      <c r="K14" s="240" t="s">
        <v>1025</v>
      </c>
      <c r="L14" s="240" t="s">
        <v>1025</v>
      </c>
      <c r="M14" s="240">
        <v>192.45540621999999</v>
      </c>
      <c r="N14" s="240" t="s">
        <v>1025</v>
      </c>
      <c r="O14" s="240" t="s">
        <v>1025</v>
      </c>
      <c r="P14" s="240" t="s">
        <v>1025</v>
      </c>
      <c r="Q14" s="240" t="s">
        <v>1025</v>
      </c>
      <c r="R14" s="240" t="s">
        <v>1025</v>
      </c>
      <c r="S14" s="240">
        <v>192.45540621999999</v>
      </c>
      <c r="T14" s="240" t="s">
        <v>1025</v>
      </c>
    </row>
    <row r="15" spans="2:20">
      <c r="B15" s="9">
        <v>8</v>
      </c>
      <c r="C15" s="102" t="s">
        <v>426</v>
      </c>
      <c r="D15" s="239" t="s">
        <v>1025</v>
      </c>
      <c r="E15" s="240" t="s">
        <v>1025</v>
      </c>
      <c r="F15" s="240" t="s">
        <v>1025</v>
      </c>
      <c r="G15" s="240" t="s">
        <v>1025</v>
      </c>
      <c r="H15" s="240" t="s">
        <v>1025</v>
      </c>
      <c r="I15" s="240" t="s">
        <v>1025</v>
      </c>
      <c r="J15" s="240" t="s">
        <v>1025</v>
      </c>
      <c r="K15" s="240" t="s">
        <v>1025</v>
      </c>
      <c r="L15" s="240">
        <v>4704.6686079300007</v>
      </c>
      <c r="M15" s="240" t="s">
        <v>1025</v>
      </c>
      <c r="N15" s="240" t="s">
        <v>1025</v>
      </c>
      <c r="O15" s="240" t="s">
        <v>1025</v>
      </c>
      <c r="P15" s="240" t="s">
        <v>1025</v>
      </c>
      <c r="Q15" s="240" t="s">
        <v>1025</v>
      </c>
      <c r="R15" s="240" t="s">
        <v>1025</v>
      </c>
      <c r="S15" s="240">
        <v>4704.6686079300007</v>
      </c>
      <c r="T15" s="240" t="s">
        <v>1025</v>
      </c>
    </row>
    <row r="16" spans="2:20">
      <c r="B16" s="9">
        <v>9</v>
      </c>
      <c r="C16" s="102" t="s">
        <v>665</v>
      </c>
      <c r="D16" s="239" t="s">
        <v>1025</v>
      </c>
      <c r="E16" s="240" t="s">
        <v>1025</v>
      </c>
      <c r="F16" s="240" t="s">
        <v>1025</v>
      </c>
      <c r="G16" s="240" t="s">
        <v>1025</v>
      </c>
      <c r="H16" s="240" t="s">
        <v>1025</v>
      </c>
      <c r="I16" s="240">
        <v>30781.696419299999</v>
      </c>
      <c r="J16" s="240">
        <v>40.504593149999998</v>
      </c>
      <c r="K16" s="240" t="s">
        <v>1025</v>
      </c>
      <c r="L16" s="240" t="s">
        <v>1025</v>
      </c>
      <c r="M16" s="240">
        <v>1944.7673849100001</v>
      </c>
      <c r="N16" s="240" t="s">
        <v>1025</v>
      </c>
      <c r="O16" s="240" t="s">
        <v>1025</v>
      </c>
      <c r="P16" s="240" t="s">
        <v>1025</v>
      </c>
      <c r="Q16" s="240" t="s">
        <v>1025</v>
      </c>
      <c r="R16" s="240" t="s">
        <v>1025</v>
      </c>
      <c r="S16" s="240">
        <v>32766.96839736</v>
      </c>
      <c r="T16" s="240" t="s">
        <v>1025</v>
      </c>
    </row>
    <row r="17" spans="2:20">
      <c r="B17" s="9">
        <v>10</v>
      </c>
      <c r="C17" s="102" t="s">
        <v>430</v>
      </c>
      <c r="D17" s="239" t="s">
        <v>1025</v>
      </c>
      <c r="E17" s="240" t="s">
        <v>1025</v>
      </c>
      <c r="F17" s="240" t="s">
        <v>1025</v>
      </c>
      <c r="G17" s="240" t="s">
        <v>1025</v>
      </c>
      <c r="H17" s="240" t="s">
        <v>1025</v>
      </c>
      <c r="I17" s="240" t="s">
        <v>1025</v>
      </c>
      <c r="J17" s="240" t="s">
        <v>1025</v>
      </c>
      <c r="K17" s="240" t="s">
        <v>1025</v>
      </c>
      <c r="L17" s="240" t="s">
        <v>1025</v>
      </c>
      <c r="M17" s="240">
        <v>118.99792196999999</v>
      </c>
      <c r="N17" s="240">
        <v>113.73704189</v>
      </c>
      <c r="O17" s="240" t="s">
        <v>1025</v>
      </c>
      <c r="P17" s="240" t="s">
        <v>1025</v>
      </c>
      <c r="Q17" s="240" t="s">
        <v>1025</v>
      </c>
      <c r="R17" s="240" t="s">
        <v>1025</v>
      </c>
      <c r="S17" s="240">
        <v>232.73496386000002</v>
      </c>
      <c r="T17" s="240" t="s">
        <v>1025</v>
      </c>
    </row>
    <row r="18" spans="2:20">
      <c r="B18" s="9">
        <v>11</v>
      </c>
      <c r="C18" s="102" t="s">
        <v>655</v>
      </c>
      <c r="D18" s="239" t="s">
        <v>1025</v>
      </c>
      <c r="E18" s="240" t="s">
        <v>1025</v>
      </c>
      <c r="F18" s="240" t="s">
        <v>1025</v>
      </c>
      <c r="G18" s="240" t="s">
        <v>1025</v>
      </c>
      <c r="H18" s="240" t="s">
        <v>1025</v>
      </c>
      <c r="I18" s="240" t="s">
        <v>1025</v>
      </c>
      <c r="J18" s="240" t="s">
        <v>1025</v>
      </c>
      <c r="K18" s="240" t="s">
        <v>1025</v>
      </c>
      <c r="L18" s="240" t="s">
        <v>1025</v>
      </c>
      <c r="M18" s="240" t="s">
        <v>1025</v>
      </c>
      <c r="N18" s="240">
        <v>504.63071280999998</v>
      </c>
      <c r="O18" s="240" t="s">
        <v>1025</v>
      </c>
      <c r="P18" s="240" t="s">
        <v>1025</v>
      </c>
      <c r="Q18" s="240" t="s">
        <v>1025</v>
      </c>
      <c r="R18" s="240" t="s">
        <v>1025</v>
      </c>
      <c r="S18" s="240">
        <v>504.63071280999998</v>
      </c>
      <c r="T18" s="240" t="s">
        <v>1025</v>
      </c>
    </row>
    <row r="19" spans="2:20">
      <c r="B19" s="9">
        <v>12</v>
      </c>
      <c r="C19" s="102" t="s">
        <v>416</v>
      </c>
      <c r="D19" s="239" t="s">
        <v>1025</v>
      </c>
      <c r="E19" s="240" t="s">
        <v>1025</v>
      </c>
      <c r="F19" s="240" t="s">
        <v>1025</v>
      </c>
      <c r="G19" s="240">
        <v>5645.3560543100002</v>
      </c>
      <c r="H19" s="240" t="s">
        <v>1025</v>
      </c>
      <c r="I19" s="240" t="s">
        <v>1025</v>
      </c>
      <c r="J19" s="240" t="s">
        <v>1025</v>
      </c>
      <c r="K19" s="240" t="s">
        <v>1025</v>
      </c>
      <c r="L19" s="240" t="s">
        <v>1025</v>
      </c>
      <c r="M19" s="240">
        <v>1.1964383600000001</v>
      </c>
      <c r="N19" s="240" t="s">
        <v>1025</v>
      </c>
      <c r="O19" s="240" t="s">
        <v>1025</v>
      </c>
      <c r="P19" s="240" t="s">
        <v>1025</v>
      </c>
      <c r="Q19" s="240" t="s">
        <v>1025</v>
      </c>
      <c r="R19" s="240" t="s">
        <v>1025</v>
      </c>
      <c r="S19" s="240">
        <v>5646.55249267</v>
      </c>
      <c r="T19" s="240">
        <v>35.211285869999998</v>
      </c>
    </row>
    <row r="20" spans="2:20" ht="30">
      <c r="B20" s="9">
        <v>13</v>
      </c>
      <c r="C20" s="102" t="s">
        <v>666</v>
      </c>
      <c r="D20" s="239" t="s">
        <v>1025</v>
      </c>
      <c r="E20" s="240" t="s">
        <v>1025</v>
      </c>
      <c r="F20" s="240" t="s">
        <v>1025</v>
      </c>
      <c r="G20" s="240" t="s">
        <v>1025</v>
      </c>
      <c r="H20" s="240" t="s">
        <v>1025</v>
      </c>
      <c r="I20" s="240" t="s">
        <v>1025</v>
      </c>
      <c r="J20" s="240" t="s">
        <v>1025</v>
      </c>
      <c r="K20" s="240" t="s">
        <v>1025</v>
      </c>
      <c r="L20" s="240" t="s">
        <v>1025</v>
      </c>
      <c r="M20" s="240" t="s">
        <v>1025</v>
      </c>
      <c r="N20" s="240" t="s">
        <v>1025</v>
      </c>
      <c r="O20" s="240" t="s">
        <v>1025</v>
      </c>
      <c r="P20" s="240" t="s">
        <v>1025</v>
      </c>
      <c r="Q20" s="240" t="s">
        <v>1025</v>
      </c>
      <c r="R20" s="240" t="s">
        <v>1025</v>
      </c>
      <c r="S20" s="240" t="s">
        <v>1025</v>
      </c>
      <c r="T20" s="240" t="s">
        <v>1025</v>
      </c>
    </row>
    <row r="21" spans="2:20">
      <c r="B21" s="9">
        <v>14</v>
      </c>
      <c r="C21" s="102" t="s">
        <v>667</v>
      </c>
      <c r="D21" s="239" t="s">
        <v>1025</v>
      </c>
      <c r="E21" s="240" t="s">
        <v>1025</v>
      </c>
      <c r="F21" s="240" t="s">
        <v>1025</v>
      </c>
      <c r="G21" s="240" t="s">
        <v>1025</v>
      </c>
      <c r="H21" s="240" t="s">
        <v>1025</v>
      </c>
      <c r="I21" s="240" t="s">
        <v>1025</v>
      </c>
      <c r="J21" s="240" t="s">
        <v>1025</v>
      </c>
      <c r="K21" s="240" t="s">
        <v>1025</v>
      </c>
      <c r="L21" s="240" t="s">
        <v>1025</v>
      </c>
      <c r="M21" s="240" t="s">
        <v>1025</v>
      </c>
      <c r="N21" s="240" t="s">
        <v>1025</v>
      </c>
      <c r="O21" s="240" t="s">
        <v>1025</v>
      </c>
      <c r="P21" s="240" t="s">
        <v>1025</v>
      </c>
      <c r="Q21" s="240" t="s">
        <v>1025</v>
      </c>
      <c r="R21" s="240" t="s">
        <v>1025</v>
      </c>
      <c r="S21" s="240" t="s">
        <v>1025</v>
      </c>
      <c r="T21" s="240" t="s">
        <v>1025</v>
      </c>
    </row>
    <row r="22" spans="2:20">
      <c r="B22" s="9">
        <v>15</v>
      </c>
      <c r="C22" s="102" t="s">
        <v>668</v>
      </c>
      <c r="D22" s="239" t="s">
        <v>1025</v>
      </c>
      <c r="E22" s="240" t="s">
        <v>1025</v>
      </c>
      <c r="F22" s="240" t="s">
        <v>1025</v>
      </c>
      <c r="G22" s="240" t="s">
        <v>1025</v>
      </c>
      <c r="H22" s="240" t="s">
        <v>1025</v>
      </c>
      <c r="I22" s="240" t="s">
        <v>1025</v>
      </c>
      <c r="J22" s="240" t="s">
        <v>1025</v>
      </c>
      <c r="K22" s="240" t="s">
        <v>1025</v>
      </c>
      <c r="L22" s="240" t="s">
        <v>1025</v>
      </c>
      <c r="M22" s="240">
        <v>209.05439736000002</v>
      </c>
      <c r="N22" s="240" t="s">
        <v>1025</v>
      </c>
      <c r="O22" s="240">
        <v>244.68061800000001</v>
      </c>
      <c r="P22" s="240" t="s">
        <v>1025</v>
      </c>
      <c r="Q22" s="240" t="s">
        <v>1025</v>
      </c>
      <c r="R22" s="240" t="s">
        <v>1025</v>
      </c>
      <c r="S22" s="240">
        <v>453.73501536000003</v>
      </c>
      <c r="T22" s="240" t="s">
        <v>1025</v>
      </c>
    </row>
    <row r="23" spans="2:20">
      <c r="B23" s="9">
        <v>16</v>
      </c>
      <c r="C23" s="102" t="s">
        <v>658</v>
      </c>
      <c r="D23" s="239">
        <v>45.369324840000004</v>
      </c>
      <c r="E23" s="240" t="s">
        <v>1025</v>
      </c>
      <c r="F23" s="240" t="s">
        <v>1025</v>
      </c>
      <c r="G23" s="240" t="s">
        <v>1025</v>
      </c>
      <c r="H23" s="240" t="s">
        <v>1025</v>
      </c>
      <c r="I23" s="240" t="s">
        <v>1025</v>
      </c>
      <c r="J23" s="240" t="s">
        <v>1025</v>
      </c>
      <c r="K23" s="240" t="s">
        <v>1025</v>
      </c>
      <c r="L23" s="240" t="s">
        <v>1025</v>
      </c>
      <c r="M23" s="240">
        <v>198.30539908</v>
      </c>
      <c r="N23" s="240" t="s">
        <v>1025</v>
      </c>
      <c r="O23" s="240">
        <v>4.7999999999999996E-7</v>
      </c>
      <c r="P23" s="240" t="s">
        <v>1025</v>
      </c>
      <c r="Q23" s="240" t="s">
        <v>1025</v>
      </c>
      <c r="R23" s="240" t="s">
        <v>1025</v>
      </c>
      <c r="S23" s="240">
        <v>243.6747244</v>
      </c>
      <c r="T23" s="240" t="s">
        <v>1025</v>
      </c>
    </row>
    <row r="24" spans="2:20">
      <c r="B24" s="98">
        <v>17</v>
      </c>
      <c r="C24" s="92" t="s">
        <v>659</v>
      </c>
      <c r="D24" s="362">
        <v>1824.4706719099997</v>
      </c>
      <c r="E24" s="363" t="s">
        <v>1025</v>
      </c>
      <c r="F24" s="363" t="s">
        <v>1025</v>
      </c>
      <c r="G24" s="363">
        <v>5645.3560543100002</v>
      </c>
      <c r="H24" s="363">
        <v>946.35686075000001</v>
      </c>
      <c r="I24" s="363">
        <v>30781.696419299999</v>
      </c>
      <c r="J24" s="363">
        <v>64.711194050000003</v>
      </c>
      <c r="K24" s="363" t="s">
        <v>1025</v>
      </c>
      <c r="L24" s="363">
        <v>4704.6686079300007</v>
      </c>
      <c r="M24" s="363">
        <v>2673.04200679</v>
      </c>
      <c r="N24" s="363">
        <v>618.36775470000009</v>
      </c>
      <c r="O24" s="363">
        <v>244.68061847999999</v>
      </c>
      <c r="P24" s="363" t="s">
        <v>1025</v>
      </c>
      <c r="Q24" s="363" t="s">
        <v>1025</v>
      </c>
      <c r="R24" s="363" t="s">
        <v>1025</v>
      </c>
      <c r="S24" s="363">
        <v>47503.35018822</v>
      </c>
      <c r="T24" s="363">
        <v>461.49605704000004</v>
      </c>
    </row>
    <row r="28" spans="2:20">
      <c r="D28" s="742">
        <f>EOMONTH(D4,-12)</f>
        <v>45291</v>
      </c>
      <c r="E28" s="742"/>
    </row>
    <row r="29" spans="2:20">
      <c r="B29" s="95"/>
      <c r="C29" s="737" t="s">
        <v>642</v>
      </c>
      <c r="D29" s="739" t="s">
        <v>660</v>
      </c>
      <c r="E29" s="743"/>
      <c r="F29" s="743"/>
      <c r="G29" s="743"/>
      <c r="H29" s="743"/>
      <c r="I29" s="743"/>
      <c r="J29" s="743"/>
      <c r="K29" s="743"/>
      <c r="L29" s="743"/>
      <c r="M29" s="743"/>
      <c r="N29" s="743"/>
      <c r="O29" s="743"/>
      <c r="P29" s="743"/>
      <c r="Q29" s="743"/>
      <c r="R29" s="738"/>
      <c r="S29" s="744" t="s">
        <v>34</v>
      </c>
      <c r="T29" s="744" t="s">
        <v>661</v>
      </c>
    </row>
    <row r="30" spans="2:20">
      <c r="B30" s="94"/>
      <c r="C30" s="737"/>
      <c r="D30" s="100">
        <v>0</v>
      </c>
      <c r="E30" s="101">
        <v>0.02</v>
      </c>
      <c r="F30" s="100">
        <v>0.04</v>
      </c>
      <c r="G30" s="101">
        <v>0.1</v>
      </c>
      <c r="H30" s="101">
        <v>0.2</v>
      </c>
      <c r="I30" s="101">
        <v>0.35</v>
      </c>
      <c r="J30" s="101">
        <v>0.5</v>
      </c>
      <c r="K30" s="101">
        <v>0.7</v>
      </c>
      <c r="L30" s="101">
        <v>0.75</v>
      </c>
      <c r="M30" s="103">
        <v>1</v>
      </c>
      <c r="N30" s="103">
        <v>1.5</v>
      </c>
      <c r="O30" s="103">
        <v>2.5</v>
      </c>
      <c r="P30" s="103">
        <v>3.7</v>
      </c>
      <c r="Q30" s="103">
        <v>12.5</v>
      </c>
      <c r="R30" s="103" t="s">
        <v>662</v>
      </c>
      <c r="S30" s="744"/>
      <c r="T30" s="744"/>
    </row>
    <row r="31" spans="2:20">
      <c r="B31" s="94"/>
      <c r="C31" s="737"/>
      <c r="D31" s="96" t="s">
        <v>2</v>
      </c>
      <c r="E31" s="96" t="s">
        <v>3</v>
      </c>
      <c r="F31" s="96" t="s">
        <v>4</v>
      </c>
      <c r="G31" s="96" t="s">
        <v>36</v>
      </c>
      <c r="H31" s="96" t="s">
        <v>37</v>
      </c>
      <c r="I31" s="96" t="s">
        <v>82</v>
      </c>
      <c r="J31" s="96" t="s">
        <v>83</v>
      </c>
      <c r="K31" s="96" t="s">
        <v>111</v>
      </c>
      <c r="L31" s="96" t="s">
        <v>267</v>
      </c>
      <c r="M31" s="96" t="s">
        <v>277</v>
      </c>
      <c r="N31" s="96" t="s">
        <v>278</v>
      </c>
      <c r="O31" s="96" t="s">
        <v>270</v>
      </c>
      <c r="P31" s="96" t="s">
        <v>266</v>
      </c>
      <c r="Q31" s="96" t="s">
        <v>268</v>
      </c>
      <c r="R31" s="96" t="s">
        <v>269</v>
      </c>
      <c r="S31" s="104" t="s">
        <v>663</v>
      </c>
      <c r="T31" s="104" t="s">
        <v>664</v>
      </c>
    </row>
    <row r="32" spans="2:20">
      <c r="B32" s="9">
        <v>1</v>
      </c>
      <c r="C32" s="16" t="s">
        <v>648</v>
      </c>
      <c r="D32" s="239">
        <v>447.49957329</v>
      </c>
      <c r="E32" s="240" t="s">
        <v>1025</v>
      </c>
      <c r="F32" s="240" t="s">
        <v>1025</v>
      </c>
      <c r="G32" s="240" t="s">
        <v>1025</v>
      </c>
      <c r="H32" s="240" t="s">
        <v>1025</v>
      </c>
      <c r="I32" s="240" t="s">
        <v>1025</v>
      </c>
      <c r="J32" s="240" t="s">
        <v>1025</v>
      </c>
      <c r="K32" s="240" t="s">
        <v>1025</v>
      </c>
      <c r="L32" s="240" t="s">
        <v>1025</v>
      </c>
      <c r="M32" s="240" t="s">
        <v>1025</v>
      </c>
      <c r="N32" s="240" t="s">
        <v>1025</v>
      </c>
      <c r="O32" s="240" t="s">
        <v>1025</v>
      </c>
      <c r="P32" s="240" t="s">
        <v>1025</v>
      </c>
      <c r="Q32" s="240" t="s">
        <v>1025</v>
      </c>
      <c r="R32" s="240" t="s">
        <v>1025</v>
      </c>
      <c r="S32" s="240">
        <v>447.49957329</v>
      </c>
      <c r="T32" s="240" t="s">
        <v>1025</v>
      </c>
    </row>
    <row r="33" spans="2:20">
      <c r="B33" s="9">
        <v>2</v>
      </c>
      <c r="C33" s="102" t="s">
        <v>649</v>
      </c>
      <c r="D33" s="239">
        <v>425.19984556000003</v>
      </c>
      <c r="E33" s="240" t="s">
        <v>1025</v>
      </c>
      <c r="F33" s="240" t="s">
        <v>1025</v>
      </c>
      <c r="G33" s="240" t="s">
        <v>1025</v>
      </c>
      <c r="H33" s="240">
        <v>0.10380201</v>
      </c>
      <c r="I33" s="240" t="s">
        <v>1025</v>
      </c>
      <c r="J33" s="240" t="s">
        <v>1025</v>
      </c>
      <c r="K33" s="240" t="s">
        <v>1025</v>
      </c>
      <c r="L33" s="240" t="s">
        <v>1025</v>
      </c>
      <c r="M33" s="240" t="s">
        <v>1025</v>
      </c>
      <c r="N33" s="240" t="s">
        <v>1025</v>
      </c>
      <c r="O33" s="240" t="s">
        <v>1025</v>
      </c>
      <c r="P33" s="240" t="s">
        <v>1025</v>
      </c>
      <c r="Q33" s="240" t="s">
        <v>1025</v>
      </c>
      <c r="R33" s="240" t="s">
        <v>1025</v>
      </c>
      <c r="S33" s="240">
        <v>425.30364757000001</v>
      </c>
      <c r="T33" s="240">
        <v>0.19994141000000004</v>
      </c>
    </row>
    <row r="34" spans="2:20">
      <c r="B34" s="9">
        <v>3</v>
      </c>
      <c r="C34" s="102" t="s">
        <v>650</v>
      </c>
      <c r="D34" s="239">
        <v>255.543511</v>
      </c>
      <c r="E34" s="240" t="s">
        <v>1025</v>
      </c>
      <c r="F34" s="240" t="s">
        <v>1025</v>
      </c>
      <c r="G34" s="240" t="s">
        <v>1025</v>
      </c>
      <c r="H34" s="240" t="s">
        <v>1025</v>
      </c>
      <c r="I34" s="240" t="s">
        <v>1025</v>
      </c>
      <c r="J34" s="240" t="s">
        <v>1025</v>
      </c>
      <c r="K34" s="240" t="s">
        <v>1025</v>
      </c>
      <c r="L34" s="240" t="s">
        <v>1025</v>
      </c>
      <c r="M34" s="240" t="s">
        <v>1025</v>
      </c>
      <c r="N34" s="240" t="s">
        <v>1025</v>
      </c>
      <c r="O34" s="240" t="s">
        <v>1025</v>
      </c>
      <c r="P34" s="240" t="s">
        <v>1025</v>
      </c>
      <c r="Q34" s="240" t="s">
        <v>1025</v>
      </c>
      <c r="R34" s="240" t="s">
        <v>1025</v>
      </c>
      <c r="S34" s="240">
        <v>255.543511</v>
      </c>
      <c r="T34" s="240">
        <v>25.660833</v>
      </c>
    </row>
    <row r="35" spans="2:20">
      <c r="B35" s="9">
        <v>4</v>
      </c>
      <c r="C35" s="102" t="s">
        <v>651</v>
      </c>
      <c r="D35" s="239">
        <v>540.47048596000002</v>
      </c>
      <c r="E35" s="240" t="s">
        <v>1025</v>
      </c>
      <c r="F35" s="240" t="s">
        <v>1025</v>
      </c>
      <c r="G35" s="240" t="s">
        <v>1025</v>
      </c>
      <c r="H35" s="240" t="s">
        <v>1025</v>
      </c>
      <c r="I35" s="240" t="s">
        <v>1025</v>
      </c>
      <c r="J35" s="240" t="s">
        <v>1025</v>
      </c>
      <c r="K35" s="240" t="s">
        <v>1025</v>
      </c>
      <c r="L35" s="240" t="s">
        <v>1025</v>
      </c>
      <c r="M35" s="240" t="s">
        <v>1025</v>
      </c>
      <c r="N35" s="240" t="s">
        <v>1025</v>
      </c>
      <c r="O35" s="240" t="s">
        <v>1025</v>
      </c>
      <c r="P35" s="240" t="s">
        <v>1025</v>
      </c>
      <c r="Q35" s="240" t="s">
        <v>1025</v>
      </c>
      <c r="R35" s="240" t="s">
        <v>1025</v>
      </c>
      <c r="S35" s="240">
        <v>540.47048596000002</v>
      </c>
      <c r="T35" s="240" t="s">
        <v>1025</v>
      </c>
    </row>
    <row r="36" spans="2:20">
      <c r="B36" s="9">
        <v>5</v>
      </c>
      <c r="C36" s="102" t="s">
        <v>652</v>
      </c>
      <c r="D36" s="239" t="s">
        <v>1025</v>
      </c>
      <c r="E36" s="240" t="s">
        <v>1025</v>
      </c>
      <c r="F36" s="240" t="s">
        <v>1025</v>
      </c>
      <c r="G36" s="240" t="s">
        <v>1025</v>
      </c>
      <c r="H36" s="240" t="s">
        <v>1025</v>
      </c>
      <c r="I36" s="240" t="s">
        <v>1025</v>
      </c>
      <c r="J36" s="240" t="s">
        <v>1025</v>
      </c>
      <c r="K36" s="240" t="s">
        <v>1025</v>
      </c>
      <c r="L36" s="240" t="s">
        <v>1025</v>
      </c>
      <c r="M36" s="240" t="s">
        <v>1025</v>
      </c>
      <c r="N36" s="240" t="s">
        <v>1025</v>
      </c>
      <c r="O36" s="240" t="s">
        <v>1025</v>
      </c>
      <c r="P36" s="240" t="s">
        <v>1025</v>
      </c>
      <c r="Q36" s="240" t="s">
        <v>1025</v>
      </c>
      <c r="R36" s="240" t="s">
        <v>1025</v>
      </c>
      <c r="S36" s="240" t="s">
        <v>1025</v>
      </c>
      <c r="T36" s="240" t="s">
        <v>1025</v>
      </c>
    </row>
    <row r="37" spans="2:20">
      <c r="B37" s="9">
        <v>6</v>
      </c>
      <c r="C37" s="102" t="s">
        <v>422</v>
      </c>
      <c r="D37" s="239" t="s">
        <v>1025</v>
      </c>
      <c r="E37" s="240" t="s">
        <v>1025</v>
      </c>
      <c r="F37" s="240" t="s">
        <v>1025</v>
      </c>
      <c r="G37" s="240" t="s">
        <v>1025</v>
      </c>
      <c r="H37" s="240">
        <v>344.07831014999999</v>
      </c>
      <c r="I37" s="240" t="s">
        <v>1025</v>
      </c>
      <c r="J37" s="240">
        <v>25.308175510000002</v>
      </c>
      <c r="K37" s="240" t="s">
        <v>1025</v>
      </c>
      <c r="L37" s="240" t="s">
        <v>1025</v>
      </c>
      <c r="M37" s="240">
        <v>2.0904641599999998</v>
      </c>
      <c r="N37" s="240" t="s">
        <v>1025</v>
      </c>
      <c r="O37" s="240" t="s">
        <v>1025</v>
      </c>
      <c r="P37" s="240" t="s">
        <v>1025</v>
      </c>
      <c r="Q37" s="240" t="s">
        <v>1025</v>
      </c>
      <c r="R37" s="240" t="s">
        <v>1025</v>
      </c>
      <c r="S37" s="240">
        <v>371.47694982000002</v>
      </c>
      <c r="T37" s="240" t="s">
        <v>1025</v>
      </c>
    </row>
    <row r="38" spans="2:20">
      <c r="B38" s="9">
        <v>7</v>
      </c>
      <c r="C38" s="102" t="s">
        <v>428</v>
      </c>
      <c r="D38" s="239" t="s">
        <v>1025</v>
      </c>
      <c r="E38" s="240" t="s">
        <v>1025</v>
      </c>
      <c r="F38" s="240" t="s">
        <v>1025</v>
      </c>
      <c r="G38" s="240" t="s">
        <v>1025</v>
      </c>
      <c r="H38" s="240" t="s">
        <v>1025</v>
      </c>
      <c r="I38" s="240" t="s">
        <v>1025</v>
      </c>
      <c r="J38" s="240" t="s">
        <v>1025</v>
      </c>
      <c r="K38" s="240" t="s">
        <v>1025</v>
      </c>
      <c r="L38" s="240" t="s">
        <v>1025</v>
      </c>
      <c r="M38" s="240">
        <v>143.36981294999998</v>
      </c>
      <c r="N38" s="240" t="s">
        <v>1025</v>
      </c>
      <c r="O38" s="240" t="s">
        <v>1025</v>
      </c>
      <c r="P38" s="240" t="s">
        <v>1025</v>
      </c>
      <c r="Q38" s="240" t="s">
        <v>1025</v>
      </c>
      <c r="R38" s="240" t="s">
        <v>1025</v>
      </c>
      <c r="S38" s="240">
        <v>143.36981294999998</v>
      </c>
      <c r="T38" s="240" t="s">
        <v>1025</v>
      </c>
    </row>
    <row r="39" spans="2:20">
      <c r="B39" s="9">
        <v>8</v>
      </c>
      <c r="C39" s="102" t="s">
        <v>426</v>
      </c>
      <c r="D39" s="239" t="s">
        <v>1025</v>
      </c>
      <c r="E39" s="240" t="s">
        <v>1025</v>
      </c>
      <c r="F39" s="240" t="s">
        <v>1025</v>
      </c>
      <c r="G39" s="240" t="s">
        <v>1025</v>
      </c>
      <c r="H39" s="240" t="s">
        <v>1025</v>
      </c>
      <c r="I39" s="240" t="s">
        <v>1025</v>
      </c>
      <c r="J39" s="240" t="s">
        <v>1025</v>
      </c>
      <c r="K39" s="240" t="s">
        <v>1025</v>
      </c>
      <c r="L39" s="240">
        <v>4452.8320388399998</v>
      </c>
      <c r="M39" s="240" t="s">
        <v>1025</v>
      </c>
      <c r="N39" s="240" t="s">
        <v>1025</v>
      </c>
      <c r="O39" s="240" t="s">
        <v>1025</v>
      </c>
      <c r="P39" s="240" t="s">
        <v>1025</v>
      </c>
      <c r="Q39" s="240" t="s">
        <v>1025</v>
      </c>
      <c r="R39" s="240" t="s">
        <v>1025</v>
      </c>
      <c r="S39" s="240">
        <v>4452.8320388399998</v>
      </c>
      <c r="T39" s="240" t="s">
        <v>1025</v>
      </c>
    </row>
    <row r="40" spans="2:20">
      <c r="B40" s="9">
        <v>9</v>
      </c>
      <c r="C40" s="102" t="s">
        <v>665</v>
      </c>
      <c r="D40" s="239" t="s">
        <v>1025</v>
      </c>
      <c r="E40" s="240" t="s">
        <v>1025</v>
      </c>
      <c r="F40" s="240" t="s">
        <v>1025</v>
      </c>
      <c r="G40" s="240" t="s">
        <v>1025</v>
      </c>
      <c r="H40" s="240" t="s">
        <v>1025</v>
      </c>
      <c r="I40" s="240">
        <v>31617.405286279998</v>
      </c>
      <c r="J40" s="240" t="s">
        <v>1025</v>
      </c>
      <c r="K40" s="240" t="s">
        <v>1025</v>
      </c>
      <c r="L40" s="240" t="s">
        <v>1025</v>
      </c>
      <c r="M40" s="240">
        <v>2559.1009048400001</v>
      </c>
      <c r="N40" s="240" t="s">
        <v>1025</v>
      </c>
      <c r="O40" s="240" t="s">
        <v>1025</v>
      </c>
      <c r="P40" s="240" t="s">
        <v>1025</v>
      </c>
      <c r="Q40" s="240" t="s">
        <v>1025</v>
      </c>
      <c r="R40" s="240" t="s">
        <v>1025</v>
      </c>
      <c r="S40" s="240">
        <v>34176.506191119995</v>
      </c>
      <c r="T40" s="240" t="s">
        <v>1025</v>
      </c>
    </row>
    <row r="41" spans="2:20">
      <c r="B41" s="9">
        <v>10</v>
      </c>
      <c r="C41" s="102" t="s">
        <v>430</v>
      </c>
      <c r="D41" s="239" t="s">
        <v>1025</v>
      </c>
      <c r="E41" s="240" t="s">
        <v>1025</v>
      </c>
      <c r="F41" s="240" t="s">
        <v>1025</v>
      </c>
      <c r="G41" s="240" t="s">
        <v>1025</v>
      </c>
      <c r="H41" s="240" t="s">
        <v>1025</v>
      </c>
      <c r="I41" s="240" t="s">
        <v>1025</v>
      </c>
      <c r="J41" s="240" t="s">
        <v>1025</v>
      </c>
      <c r="K41" s="240" t="s">
        <v>1025</v>
      </c>
      <c r="L41" s="240" t="s">
        <v>1025</v>
      </c>
      <c r="M41" s="240">
        <v>115.62264518000001</v>
      </c>
      <c r="N41" s="240">
        <v>77.644621110000003</v>
      </c>
      <c r="O41" s="240" t="s">
        <v>1025</v>
      </c>
      <c r="P41" s="240" t="s">
        <v>1025</v>
      </c>
      <c r="Q41" s="240" t="s">
        <v>1025</v>
      </c>
      <c r="R41" s="240" t="s">
        <v>1025</v>
      </c>
      <c r="S41" s="240">
        <v>193.26726629000001</v>
      </c>
      <c r="T41" s="240" t="s">
        <v>1025</v>
      </c>
    </row>
    <row r="42" spans="2:20">
      <c r="B42" s="9">
        <v>11</v>
      </c>
      <c r="C42" s="102" t="s">
        <v>655</v>
      </c>
      <c r="D42" s="239" t="s">
        <v>1025</v>
      </c>
      <c r="E42" s="240" t="s">
        <v>1025</v>
      </c>
      <c r="F42" s="240" t="s">
        <v>1025</v>
      </c>
      <c r="G42" s="240" t="s">
        <v>1025</v>
      </c>
      <c r="H42" s="240" t="s">
        <v>1025</v>
      </c>
      <c r="I42" s="240" t="s">
        <v>1025</v>
      </c>
      <c r="J42" s="240" t="s">
        <v>1025</v>
      </c>
      <c r="K42" s="240" t="s">
        <v>1025</v>
      </c>
      <c r="L42" s="240" t="s">
        <v>1025</v>
      </c>
      <c r="M42" s="240" t="s">
        <v>1025</v>
      </c>
      <c r="N42" s="240">
        <v>398.04626367999998</v>
      </c>
      <c r="O42" s="240" t="s">
        <v>1025</v>
      </c>
      <c r="P42" s="240" t="s">
        <v>1025</v>
      </c>
      <c r="Q42" s="240" t="s">
        <v>1025</v>
      </c>
      <c r="R42" s="240" t="s">
        <v>1025</v>
      </c>
      <c r="S42" s="240">
        <v>398.04626367999998</v>
      </c>
      <c r="T42" s="240" t="s">
        <v>1025</v>
      </c>
    </row>
    <row r="43" spans="2:20">
      <c r="B43" s="9">
        <v>12</v>
      </c>
      <c r="C43" s="102" t="s">
        <v>416</v>
      </c>
      <c r="D43" s="239" t="s">
        <v>1025</v>
      </c>
      <c r="E43" s="240" t="s">
        <v>1025</v>
      </c>
      <c r="F43" s="240" t="s">
        <v>1025</v>
      </c>
      <c r="G43" s="240">
        <v>4483.4769719099995</v>
      </c>
      <c r="H43" s="240" t="s">
        <v>1025</v>
      </c>
      <c r="I43" s="240" t="s">
        <v>1025</v>
      </c>
      <c r="J43" s="240" t="s">
        <v>1025</v>
      </c>
      <c r="K43" s="240" t="s">
        <v>1025</v>
      </c>
      <c r="L43" s="240" t="s">
        <v>1025</v>
      </c>
      <c r="M43" s="240" t="s">
        <v>1025</v>
      </c>
      <c r="N43" s="240" t="s">
        <v>1025</v>
      </c>
      <c r="O43" s="240" t="s">
        <v>1025</v>
      </c>
      <c r="P43" s="240" t="s">
        <v>1025</v>
      </c>
      <c r="Q43" s="240" t="s">
        <v>1025</v>
      </c>
      <c r="R43" s="240" t="s">
        <v>1025</v>
      </c>
      <c r="S43" s="240">
        <v>4483.4769719099995</v>
      </c>
      <c r="T43" s="240" t="s">
        <v>1025</v>
      </c>
    </row>
    <row r="44" spans="2:20" ht="30">
      <c r="B44" s="9">
        <v>13</v>
      </c>
      <c r="C44" s="102" t="s">
        <v>666</v>
      </c>
      <c r="D44" s="239" t="s">
        <v>1025</v>
      </c>
      <c r="E44" s="240" t="s">
        <v>1025</v>
      </c>
      <c r="F44" s="240" t="s">
        <v>1025</v>
      </c>
      <c r="G44" s="240" t="s">
        <v>1025</v>
      </c>
      <c r="H44" s="240" t="s">
        <v>1025</v>
      </c>
      <c r="I44" s="240" t="s">
        <v>1025</v>
      </c>
      <c r="J44" s="240" t="s">
        <v>1025</v>
      </c>
      <c r="K44" s="240" t="s">
        <v>1025</v>
      </c>
      <c r="L44" s="240" t="s">
        <v>1025</v>
      </c>
      <c r="M44" s="240" t="s">
        <v>1025</v>
      </c>
      <c r="N44" s="240" t="s">
        <v>1025</v>
      </c>
      <c r="O44" s="240" t="s">
        <v>1025</v>
      </c>
      <c r="P44" s="240" t="s">
        <v>1025</v>
      </c>
      <c r="Q44" s="240" t="s">
        <v>1025</v>
      </c>
      <c r="R44" s="240" t="s">
        <v>1025</v>
      </c>
      <c r="S44" s="240" t="s">
        <v>1025</v>
      </c>
      <c r="T44" s="240" t="s">
        <v>1025</v>
      </c>
    </row>
    <row r="45" spans="2:20">
      <c r="B45" s="9">
        <v>14</v>
      </c>
      <c r="C45" s="102" t="s">
        <v>667</v>
      </c>
      <c r="D45" s="239" t="s">
        <v>1025</v>
      </c>
      <c r="E45" s="240" t="s">
        <v>1025</v>
      </c>
      <c r="F45" s="240" t="s">
        <v>1025</v>
      </c>
      <c r="G45" s="240" t="s">
        <v>1025</v>
      </c>
      <c r="H45" s="240" t="s">
        <v>1025</v>
      </c>
      <c r="I45" s="240" t="s">
        <v>1025</v>
      </c>
      <c r="J45" s="240" t="s">
        <v>1025</v>
      </c>
      <c r="K45" s="240" t="s">
        <v>1025</v>
      </c>
      <c r="L45" s="240" t="s">
        <v>1025</v>
      </c>
      <c r="M45" s="240" t="s">
        <v>1025</v>
      </c>
      <c r="N45" s="240" t="s">
        <v>1025</v>
      </c>
      <c r="O45" s="240" t="s">
        <v>1025</v>
      </c>
      <c r="P45" s="240" t="s">
        <v>1025</v>
      </c>
      <c r="Q45" s="240" t="s">
        <v>1025</v>
      </c>
      <c r="R45" s="240" t="s">
        <v>1025</v>
      </c>
      <c r="S45" s="240" t="s">
        <v>1025</v>
      </c>
      <c r="T45" s="240" t="s">
        <v>1025</v>
      </c>
    </row>
    <row r="46" spans="2:20">
      <c r="B46" s="9">
        <v>15</v>
      </c>
      <c r="C46" s="102" t="s">
        <v>668</v>
      </c>
      <c r="D46" s="239" t="s">
        <v>1025</v>
      </c>
      <c r="E46" s="240" t="s">
        <v>1025</v>
      </c>
      <c r="F46" s="240" t="s">
        <v>1025</v>
      </c>
      <c r="G46" s="240" t="s">
        <v>1025</v>
      </c>
      <c r="H46" s="240" t="s">
        <v>1025</v>
      </c>
      <c r="I46" s="240" t="s">
        <v>1025</v>
      </c>
      <c r="J46" s="240" t="s">
        <v>1025</v>
      </c>
      <c r="K46" s="240" t="s">
        <v>1025</v>
      </c>
      <c r="L46" s="240" t="s">
        <v>1025</v>
      </c>
      <c r="M46" s="240">
        <v>228.70110388000001</v>
      </c>
      <c r="N46" s="240" t="s">
        <v>1025</v>
      </c>
      <c r="O46" s="240">
        <v>208.52690799999999</v>
      </c>
      <c r="P46" s="240" t="s">
        <v>1025</v>
      </c>
      <c r="Q46" s="240" t="s">
        <v>1025</v>
      </c>
      <c r="R46" s="240" t="s">
        <v>1025</v>
      </c>
      <c r="S46" s="240">
        <v>437.22801188</v>
      </c>
      <c r="T46" s="240" t="s">
        <v>1025</v>
      </c>
    </row>
    <row r="47" spans="2:20">
      <c r="B47" s="9">
        <v>16</v>
      </c>
      <c r="C47" s="102" t="s">
        <v>658</v>
      </c>
      <c r="D47" s="239">
        <v>26.998782469999998</v>
      </c>
      <c r="E47" s="240" t="s">
        <v>1025</v>
      </c>
      <c r="F47" s="240" t="s">
        <v>1025</v>
      </c>
      <c r="G47" s="240" t="s">
        <v>1025</v>
      </c>
      <c r="H47" s="240" t="s">
        <v>1025</v>
      </c>
      <c r="I47" s="240" t="s">
        <v>1025</v>
      </c>
      <c r="J47" s="240" t="s">
        <v>1025</v>
      </c>
      <c r="K47" s="240" t="s">
        <v>1025</v>
      </c>
      <c r="L47" s="240" t="s">
        <v>1025</v>
      </c>
      <c r="M47" s="240">
        <v>195.03401921</v>
      </c>
      <c r="N47" s="240" t="s">
        <v>1025</v>
      </c>
      <c r="O47" s="240">
        <v>3.1E-7</v>
      </c>
      <c r="P47" s="240" t="s">
        <v>1025</v>
      </c>
      <c r="Q47" s="240" t="s">
        <v>1025</v>
      </c>
      <c r="R47" s="240" t="s">
        <v>1025</v>
      </c>
      <c r="S47" s="240">
        <v>222.03280199</v>
      </c>
      <c r="T47" s="240" t="s">
        <v>1025</v>
      </c>
    </row>
    <row r="48" spans="2:20">
      <c r="B48" s="98">
        <v>17</v>
      </c>
      <c r="C48" s="92" t="s">
        <v>659</v>
      </c>
      <c r="D48" s="362">
        <v>1695.7121982799999</v>
      </c>
      <c r="E48" s="363" t="s">
        <v>1025</v>
      </c>
      <c r="F48" s="363" t="s">
        <v>1025</v>
      </c>
      <c r="G48" s="363">
        <v>4483.4769719099995</v>
      </c>
      <c r="H48" s="363">
        <v>344.18211215999997</v>
      </c>
      <c r="I48" s="363">
        <v>31617.405286279998</v>
      </c>
      <c r="J48" s="363">
        <v>25.308175510000002</v>
      </c>
      <c r="K48" s="363" t="s">
        <v>1025</v>
      </c>
      <c r="L48" s="363">
        <v>4452.8320388399998</v>
      </c>
      <c r="M48" s="363">
        <v>3243.9189502200002</v>
      </c>
      <c r="N48" s="363">
        <v>475.69088479000004</v>
      </c>
      <c r="O48" s="363">
        <v>208.52690831000001</v>
      </c>
      <c r="P48" s="363" t="s">
        <v>1025</v>
      </c>
      <c r="Q48" s="363" t="s">
        <v>1025</v>
      </c>
      <c r="R48" s="363" t="s">
        <v>1025</v>
      </c>
      <c r="S48" s="363">
        <v>46547.053526300006</v>
      </c>
      <c r="T48" s="363">
        <v>25.860774410000001</v>
      </c>
    </row>
  </sheetData>
  <mergeCells count="12">
    <mergeCell ref="B2:T2"/>
    <mergeCell ref="S5:S6"/>
    <mergeCell ref="T5:T6"/>
    <mergeCell ref="C5:C7"/>
    <mergeCell ref="D5:R5"/>
    <mergeCell ref="D4:E4"/>
    <mergeCell ref="R3:T3"/>
    <mergeCell ref="D28:E28"/>
    <mergeCell ref="C29:C31"/>
    <mergeCell ref="D29:R29"/>
    <mergeCell ref="S29:S30"/>
    <mergeCell ref="T29:T30"/>
  </mergeCells>
  <hyperlinks>
    <hyperlink ref="R3" location="Oversikt!A1" display="Tilbake til oversikt" xr:uid="{C8C183C1-D262-4CD4-B87A-376C910223E7}"/>
    <hyperlink ref="R3:T3" location="Table!A1" display="Back to table" xr:uid="{4FE29EAC-D274-4A84-B0E7-78EC6FB343A7}"/>
  </hyperlinks>
  <pageMargins left="0.7" right="0.7" top="0.75" bottom="0.75" header="0.3" footer="0.3"/>
  <pageSetup paperSize="9" scale="5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pageSetUpPr fitToPage="1"/>
  </sheetPr>
  <dimension ref="B2:K34"/>
  <sheetViews>
    <sheetView showGridLines="0" showRowColHeaders="0" zoomScale="80" zoomScaleNormal="80" workbookViewId="0">
      <selection activeCell="M28" sqref="M28"/>
    </sheetView>
  </sheetViews>
  <sheetFormatPr baseColWidth="10" defaultColWidth="11.42578125" defaultRowHeight="15"/>
  <cols>
    <col min="1" max="1" width="3.85546875" customWidth="1"/>
    <col min="2" max="2" width="8.42578125" customWidth="1"/>
    <col min="3" max="3" width="52.7109375" customWidth="1"/>
    <col min="4" max="11" width="15.7109375" customWidth="1"/>
    <col min="12" max="12" width="30.42578125" bestFit="1" customWidth="1"/>
  </cols>
  <sheetData>
    <row r="2" spans="2:11" ht="18.75">
      <c r="B2" s="607" t="s">
        <v>1124</v>
      </c>
      <c r="C2" s="607"/>
      <c r="D2" s="607"/>
      <c r="E2" s="607"/>
      <c r="F2" s="607"/>
      <c r="G2" s="607"/>
      <c r="H2" s="607"/>
      <c r="I2" s="607"/>
      <c r="J2" s="607"/>
      <c r="K2" s="607"/>
    </row>
    <row r="3" spans="2:11" ht="15.75">
      <c r="B3" s="32"/>
      <c r="J3" s="608" t="s">
        <v>1195</v>
      </c>
      <c r="K3" s="608"/>
    </row>
    <row r="4" spans="2:11">
      <c r="B4" s="95"/>
      <c r="C4" s="83"/>
      <c r="D4" s="283">
        <f>Table!G7</f>
        <v>45657</v>
      </c>
      <c r="E4" s="95"/>
      <c r="F4" s="95"/>
      <c r="G4" s="95"/>
      <c r="H4" s="95"/>
      <c r="I4" s="95"/>
      <c r="J4" s="95"/>
      <c r="K4" s="95"/>
    </row>
    <row r="5" spans="2:11">
      <c r="B5" s="95"/>
      <c r="C5" s="297"/>
      <c r="D5" s="3" t="s">
        <v>2</v>
      </c>
      <c r="E5" s="3" t="s">
        <v>3</v>
      </c>
      <c r="F5" s="3" t="s">
        <v>4</v>
      </c>
      <c r="G5" s="3" t="s">
        <v>36</v>
      </c>
      <c r="H5" s="3" t="s">
        <v>37</v>
      </c>
      <c r="I5" s="3" t="s">
        <v>82</v>
      </c>
      <c r="J5" s="3" t="s">
        <v>83</v>
      </c>
      <c r="K5" s="3" t="s">
        <v>111</v>
      </c>
    </row>
    <row r="6" spans="2:11" ht="72.95" customHeight="1">
      <c r="B6" s="298"/>
      <c r="C6" s="299"/>
      <c r="D6" s="3" t="s">
        <v>673</v>
      </c>
      <c r="E6" s="3" t="s">
        <v>674</v>
      </c>
      <c r="F6" s="3" t="s">
        <v>675</v>
      </c>
      <c r="G6" s="3" t="s">
        <v>692</v>
      </c>
      <c r="H6" s="3" t="s">
        <v>676</v>
      </c>
      <c r="I6" s="3" t="s">
        <v>677</v>
      </c>
      <c r="J6" s="3" t="s">
        <v>77</v>
      </c>
      <c r="K6" s="3" t="s">
        <v>678</v>
      </c>
    </row>
    <row r="7" spans="2:11">
      <c r="B7" s="3" t="s">
        <v>693</v>
      </c>
      <c r="C7" s="4" t="s">
        <v>679</v>
      </c>
      <c r="D7" s="254" t="s">
        <v>1025</v>
      </c>
      <c r="E7" s="254" t="s">
        <v>1025</v>
      </c>
      <c r="F7" s="531" t="s">
        <v>1025</v>
      </c>
      <c r="G7" s="23" t="s">
        <v>680</v>
      </c>
      <c r="H7" s="244" t="s">
        <v>1025</v>
      </c>
      <c r="I7" s="246" t="s">
        <v>1025</v>
      </c>
      <c r="J7" s="246" t="s">
        <v>1025</v>
      </c>
      <c r="K7" s="246" t="s">
        <v>1025</v>
      </c>
    </row>
    <row r="8" spans="2:11">
      <c r="B8" s="3" t="s">
        <v>694</v>
      </c>
      <c r="C8" s="4" t="s">
        <v>681</v>
      </c>
      <c r="D8" s="399" t="s">
        <v>1025</v>
      </c>
      <c r="E8" s="399" t="s">
        <v>1025</v>
      </c>
      <c r="F8" s="532" t="s">
        <v>1025</v>
      </c>
      <c r="G8" s="3" t="s">
        <v>680</v>
      </c>
      <c r="H8" s="245" t="s">
        <v>1025</v>
      </c>
      <c r="I8" s="399" t="s">
        <v>1025</v>
      </c>
      <c r="J8" s="399" t="s">
        <v>1025</v>
      </c>
      <c r="K8" s="399" t="s">
        <v>1025</v>
      </c>
    </row>
    <row r="9" spans="2:11">
      <c r="B9" s="3">
        <v>1</v>
      </c>
      <c r="C9" s="4" t="s">
        <v>682</v>
      </c>
      <c r="D9" s="246">
        <v>6.8248239999999996</v>
      </c>
      <c r="E9" s="246">
        <v>31.869022000000001</v>
      </c>
      <c r="F9" s="531" t="s">
        <v>1025</v>
      </c>
      <c r="G9" s="3" t="s">
        <v>680</v>
      </c>
      <c r="H9" s="246">
        <v>54.171384000000003</v>
      </c>
      <c r="I9" s="246">
        <v>54.171384000000003</v>
      </c>
      <c r="J9" s="246">
        <v>54.171384000000003</v>
      </c>
      <c r="K9" s="246">
        <v>29.789301999999999</v>
      </c>
    </row>
    <row r="10" spans="2:11">
      <c r="B10" s="3">
        <v>2</v>
      </c>
      <c r="C10" s="16" t="s">
        <v>683</v>
      </c>
      <c r="D10" s="531" t="s">
        <v>1025</v>
      </c>
      <c r="E10" s="531" t="s">
        <v>1025</v>
      </c>
      <c r="F10" s="246" t="s">
        <v>1025</v>
      </c>
      <c r="G10" s="246" t="s">
        <v>1025</v>
      </c>
      <c r="H10" s="246" t="s">
        <v>1025</v>
      </c>
      <c r="I10" s="246" t="s">
        <v>1025</v>
      </c>
      <c r="J10" s="246" t="s">
        <v>1025</v>
      </c>
      <c r="K10" s="246" t="s">
        <v>1025</v>
      </c>
    </row>
    <row r="11" spans="2:11">
      <c r="B11" s="3" t="s">
        <v>279</v>
      </c>
      <c r="C11" s="90" t="s">
        <v>684</v>
      </c>
      <c r="D11" s="531" t="s">
        <v>1025</v>
      </c>
      <c r="E11" s="531" t="s">
        <v>1025</v>
      </c>
      <c r="F11" s="246" t="s">
        <v>1025</v>
      </c>
      <c r="G11" s="468" t="s">
        <v>1025</v>
      </c>
      <c r="H11" s="246" t="s">
        <v>1025</v>
      </c>
      <c r="I11" s="246" t="s">
        <v>1025</v>
      </c>
      <c r="J11" s="246" t="s">
        <v>1025</v>
      </c>
      <c r="K11" s="246" t="s">
        <v>1025</v>
      </c>
    </row>
    <row r="12" spans="2:11" ht="30">
      <c r="B12" s="3" t="s">
        <v>685</v>
      </c>
      <c r="C12" s="90" t="s">
        <v>686</v>
      </c>
      <c r="D12" s="531" t="s">
        <v>1025</v>
      </c>
      <c r="E12" s="531" t="s">
        <v>1025</v>
      </c>
      <c r="F12" s="246" t="s">
        <v>1025</v>
      </c>
      <c r="G12" s="468" t="s">
        <v>1025</v>
      </c>
      <c r="H12" s="246" t="s">
        <v>1025</v>
      </c>
      <c r="I12" s="246" t="s">
        <v>1025</v>
      </c>
      <c r="J12" s="246" t="s">
        <v>1025</v>
      </c>
      <c r="K12" s="246" t="s">
        <v>1025</v>
      </c>
    </row>
    <row r="13" spans="2:11">
      <c r="B13" s="3" t="s">
        <v>687</v>
      </c>
      <c r="C13" s="90" t="s">
        <v>688</v>
      </c>
      <c r="D13" s="531" t="s">
        <v>1025</v>
      </c>
      <c r="E13" s="531" t="s">
        <v>1025</v>
      </c>
      <c r="F13" s="246" t="s">
        <v>1025</v>
      </c>
      <c r="G13" s="468" t="s">
        <v>1025</v>
      </c>
      <c r="H13" s="246" t="s">
        <v>1025</v>
      </c>
      <c r="I13" s="246" t="s">
        <v>1025</v>
      </c>
      <c r="J13" s="246" t="s">
        <v>1025</v>
      </c>
      <c r="K13" s="246" t="s">
        <v>1025</v>
      </c>
    </row>
    <row r="14" spans="2:11">
      <c r="B14" s="3">
        <v>3</v>
      </c>
      <c r="C14" s="16" t="s">
        <v>689</v>
      </c>
      <c r="D14" s="531" t="s">
        <v>1025</v>
      </c>
      <c r="E14" s="531" t="s">
        <v>1025</v>
      </c>
      <c r="F14" s="468" t="s">
        <v>1025</v>
      </c>
      <c r="G14" s="468" t="s">
        <v>1025</v>
      </c>
      <c r="H14" s="246" t="s">
        <v>1025</v>
      </c>
      <c r="I14" s="246" t="s">
        <v>1025</v>
      </c>
      <c r="J14" s="246" t="s">
        <v>1025</v>
      </c>
      <c r="K14" s="246" t="s">
        <v>1025</v>
      </c>
    </row>
    <row r="15" spans="2:11">
      <c r="B15" s="3">
        <v>4</v>
      </c>
      <c r="C15" s="16" t="s">
        <v>690</v>
      </c>
      <c r="D15" s="531" t="s">
        <v>1025</v>
      </c>
      <c r="E15" s="531" t="s">
        <v>1025</v>
      </c>
      <c r="F15" s="468" t="s">
        <v>1025</v>
      </c>
      <c r="G15" s="468" t="s">
        <v>1025</v>
      </c>
      <c r="H15" s="246" t="s">
        <v>1025</v>
      </c>
      <c r="I15" s="246" t="s">
        <v>1025</v>
      </c>
      <c r="J15" s="246" t="s">
        <v>1025</v>
      </c>
      <c r="K15" s="246" t="s">
        <v>1025</v>
      </c>
    </row>
    <row r="16" spans="2:11">
      <c r="B16" s="3">
        <v>5</v>
      </c>
      <c r="C16" s="16" t="s">
        <v>691</v>
      </c>
      <c r="D16" s="531" t="s">
        <v>1025</v>
      </c>
      <c r="E16" s="531" t="s">
        <v>1025</v>
      </c>
      <c r="F16" s="468" t="s">
        <v>1025</v>
      </c>
      <c r="G16" s="468" t="s">
        <v>1025</v>
      </c>
      <c r="H16" s="246" t="s">
        <v>1025</v>
      </c>
      <c r="I16" s="246" t="s">
        <v>1025</v>
      </c>
      <c r="J16" s="246" t="s">
        <v>1025</v>
      </c>
      <c r="K16" s="246" t="s">
        <v>1025</v>
      </c>
    </row>
    <row r="17" spans="2:11">
      <c r="B17" s="3">
        <v>6</v>
      </c>
      <c r="C17" s="92" t="s">
        <v>34</v>
      </c>
      <c r="D17" s="531" t="s">
        <v>1025</v>
      </c>
      <c r="E17" s="531" t="s">
        <v>1025</v>
      </c>
      <c r="F17" s="468" t="s">
        <v>1025</v>
      </c>
      <c r="G17" s="468" t="s">
        <v>1025</v>
      </c>
      <c r="H17" s="341">
        <v>54.171384000000003</v>
      </c>
      <c r="I17" s="341">
        <v>54.171384000000003</v>
      </c>
      <c r="J17" s="341">
        <v>54.171384000000003</v>
      </c>
      <c r="K17" s="341">
        <v>29.789301999999999</v>
      </c>
    </row>
    <row r="21" spans="2:11">
      <c r="B21" s="95"/>
      <c r="C21" s="83"/>
      <c r="D21" s="283">
        <f>EOMONTH(D4,-12)</f>
        <v>45291</v>
      </c>
      <c r="E21" s="95"/>
      <c r="F21" s="95"/>
      <c r="G21" s="95"/>
      <c r="H21" s="95"/>
      <c r="I21" s="95"/>
      <c r="J21" s="95"/>
      <c r="K21" s="95"/>
    </row>
    <row r="22" spans="2:11">
      <c r="B22" s="95"/>
      <c r="C22" s="297"/>
      <c r="D22" s="3" t="s">
        <v>2</v>
      </c>
      <c r="E22" s="3" t="s">
        <v>3</v>
      </c>
      <c r="F22" s="3" t="s">
        <v>4</v>
      </c>
      <c r="G22" s="3" t="s">
        <v>36</v>
      </c>
      <c r="H22" s="3" t="s">
        <v>37</v>
      </c>
      <c r="I22" s="3" t="s">
        <v>82</v>
      </c>
      <c r="J22" s="3" t="s">
        <v>83</v>
      </c>
      <c r="K22" s="3" t="s">
        <v>111</v>
      </c>
    </row>
    <row r="23" spans="2:11" ht="60">
      <c r="B23" s="298"/>
      <c r="C23" s="299"/>
      <c r="D23" s="3" t="s">
        <v>673</v>
      </c>
      <c r="E23" s="3" t="s">
        <v>674</v>
      </c>
      <c r="F23" s="3" t="s">
        <v>675</v>
      </c>
      <c r="G23" s="3" t="s">
        <v>692</v>
      </c>
      <c r="H23" s="3" t="s">
        <v>676</v>
      </c>
      <c r="I23" s="3" t="s">
        <v>677</v>
      </c>
      <c r="J23" s="3" t="s">
        <v>77</v>
      </c>
      <c r="K23" s="3" t="s">
        <v>678</v>
      </c>
    </row>
    <row r="24" spans="2:11">
      <c r="B24" s="3" t="s">
        <v>693</v>
      </c>
      <c r="C24" s="4" t="s">
        <v>679</v>
      </c>
      <c r="D24" s="242" t="s">
        <v>1025</v>
      </c>
      <c r="E24" s="242" t="s">
        <v>1025</v>
      </c>
      <c r="F24" s="462" t="s">
        <v>1025</v>
      </c>
      <c r="G24" s="23" t="s">
        <v>680</v>
      </c>
      <c r="H24" s="244" t="s">
        <v>1025</v>
      </c>
      <c r="I24" s="229" t="s">
        <v>1025</v>
      </c>
      <c r="J24" s="229" t="s">
        <v>1025</v>
      </c>
      <c r="K24" s="229" t="s">
        <v>1025</v>
      </c>
    </row>
    <row r="25" spans="2:11">
      <c r="B25" s="3" t="s">
        <v>694</v>
      </c>
      <c r="C25" s="4" t="s">
        <v>681</v>
      </c>
      <c r="D25" s="243" t="s">
        <v>1025</v>
      </c>
      <c r="E25" s="243" t="s">
        <v>1025</v>
      </c>
      <c r="F25" s="533" t="s">
        <v>1025</v>
      </c>
      <c r="G25" s="3" t="s">
        <v>680</v>
      </c>
      <c r="H25" s="245" t="s">
        <v>1025</v>
      </c>
      <c r="I25" s="243" t="s">
        <v>1025</v>
      </c>
      <c r="J25" s="243" t="s">
        <v>1025</v>
      </c>
      <c r="K25" s="243" t="s">
        <v>1025</v>
      </c>
    </row>
    <row r="26" spans="2:11">
      <c r="B26" s="3">
        <v>1</v>
      </c>
      <c r="C26" s="4" t="s">
        <v>682</v>
      </c>
      <c r="D26" s="229">
        <v>17.082501000000001</v>
      </c>
      <c r="E26" s="229">
        <v>32.525196000000001</v>
      </c>
      <c r="F26" s="462" t="s">
        <v>1025</v>
      </c>
      <c r="G26" s="3" t="s">
        <v>680</v>
      </c>
      <c r="H26" s="229">
        <v>69.450776000000005</v>
      </c>
      <c r="I26" s="229">
        <v>69.450776000000005</v>
      </c>
      <c r="J26" s="229">
        <v>69.450776000000005</v>
      </c>
      <c r="K26" s="229">
        <v>18.324779660000001</v>
      </c>
    </row>
    <row r="27" spans="2:11">
      <c r="B27" s="3">
        <v>2</v>
      </c>
      <c r="C27" s="16" t="s">
        <v>683</v>
      </c>
      <c r="D27" s="462" t="s">
        <v>1025</v>
      </c>
      <c r="E27" s="462" t="s">
        <v>1025</v>
      </c>
      <c r="F27" s="229" t="s">
        <v>1025</v>
      </c>
      <c r="G27" s="229" t="s">
        <v>1025</v>
      </c>
      <c r="H27" s="229" t="s">
        <v>1025</v>
      </c>
      <c r="I27" s="229" t="s">
        <v>1025</v>
      </c>
      <c r="J27" s="229" t="s">
        <v>1025</v>
      </c>
      <c r="K27" s="229" t="s">
        <v>1025</v>
      </c>
    </row>
    <row r="28" spans="2:11">
      <c r="B28" s="3" t="s">
        <v>279</v>
      </c>
      <c r="C28" s="90" t="s">
        <v>684</v>
      </c>
      <c r="D28" s="462" t="s">
        <v>1025</v>
      </c>
      <c r="E28" s="462" t="s">
        <v>1025</v>
      </c>
      <c r="F28" s="229" t="s">
        <v>1025</v>
      </c>
      <c r="G28" s="469" t="s">
        <v>1025</v>
      </c>
      <c r="H28" s="229" t="s">
        <v>1025</v>
      </c>
      <c r="I28" s="229" t="s">
        <v>1025</v>
      </c>
      <c r="J28" s="229" t="s">
        <v>1025</v>
      </c>
      <c r="K28" s="229" t="s">
        <v>1025</v>
      </c>
    </row>
    <row r="29" spans="2:11" ht="30">
      <c r="B29" s="3" t="s">
        <v>685</v>
      </c>
      <c r="C29" s="90" t="s">
        <v>686</v>
      </c>
      <c r="D29" s="462" t="s">
        <v>1025</v>
      </c>
      <c r="E29" s="462" t="s">
        <v>1025</v>
      </c>
      <c r="F29" s="229" t="s">
        <v>1025</v>
      </c>
      <c r="G29" s="469" t="s">
        <v>1025</v>
      </c>
      <c r="H29" s="229" t="s">
        <v>1025</v>
      </c>
      <c r="I29" s="229" t="s">
        <v>1025</v>
      </c>
      <c r="J29" s="229" t="s">
        <v>1025</v>
      </c>
      <c r="K29" s="229" t="s">
        <v>1025</v>
      </c>
    </row>
    <row r="30" spans="2:11">
      <c r="B30" s="3" t="s">
        <v>687</v>
      </c>
      <c r="C30" s="90" t="s">
        <v>688</v>
      </c>
      <c r="D30" s="462" t="s">
        <v>1025</v>
      </c>
      <c r="E30" s="462" t="s">
        <v>1025</v>
      </c>
      <c r="F30" s="229" t="s">
        <v>1025</v>
      </c>
      <c r="G30" s="469" t="s">
        <v>1025</v>
      </c>
      <c r="H30" s="229" t="s">
        <v>1025</v>
      </c>
      <c r="I30" s="229" t="s">
        <v>1025</v>
      </c>
      <c r="J30" s="229" t="s">
        <v>1025</v>
      </c>
      <c r="K30" s="229" t="s">
        <v>1025</v>
      </c>
    </row>
    <row r="31" spans="2:11">
      <c r="B31" s="3">
        <v>3</v>
      </c>
      <c r="C31" s="16" t="s">
        <v>689</v>
      </c>
      <c r="D31" s="462" t="s">
        <v>1025</v>
      </c>
      <c r="E31" s="462" t="s">
        <v>1025</v>
      </c>
      <c r="F31" s="469" t="s">
        <v>1025</v>
      </c>
      <c r="G31" s="469" t="s">
        <v>1025</v>
      </c>
      <c r="H31" s="229" t="s">
        <v>1025</v>
      </c>
      <c r="I31" s="229" t="s">
        <v>1025</v>
      </c>
      <c r="J31" s="229" t="s">
        <v>1025</v>
      </c>
      <c r="K31" s="229" t="s">
        <v>1025</v>
      </c>
    </row>
    <row r="32" spans="2:11">
      <c r="B32" s="3">
        <v>4</v>
      </c>
      <c r="C32" s="16" t="s">
        <v>690</v>
      </c>
      <c r="D32" s="462" t="s">
        <v>1025</v>
      </c>
      <c r="E32" s="462" t="s">
        <v>1025</v>
      </c>
      <c r="F32" s="469" t="s">
        <v>1025</v>
      </c>
      <c r="G32" s="469" t="s">
        <v>1025</v>
      </c>
      <c r="H32" s="229" t="s">
        <v>1025</v>
      </c>
      <c r="I32" s="229" t="s">
        <v>1025</v>
      </c>
      <c r="J32" s="229" t="s">
        <v>1025</v>
      </c>
      <c r="K32" s="229" t="s">
        <v>1025</v>
      </c>
    </row>
    <row r="33" spans="2:11">
      <c r="B33" s="3">
        <v>5</v>
      </c>
      <c r="C33" s="16" t="s">
        <v>691</v>
      </c>
      <c r="D33" s="462" t="s">
        <v>1025</v>
      </c>
      <c r="E33" s="462" t="s">
        <v>1025</v>
      </c>
      <c r="F33" s="469" t="s">
        <v>1025</v>
      </c>
      <c r="G33" s="469" t="s">
        <v>1025</v>
      </c>
      <c r="H33" s="229" t="s">
        <v>1025</v>
      </c>
      <c r="I33" s="229" t="s">
        <v>1025</v>
      </c>
      <c r="J33" s="229" t="s">
        <v>1025</v>
      </c>
      <c r="K33" s="229" t="s">
        <v>1025</v>
      </c>
    </row>
    <row r="34" spans="2:11">
      <c r="B34" s="3">
        <v>6</v>
      </c>
      <c r="C34" s="92" t="s">
        <v>34</v>
      </c>
      <c r="D34" s="462" t="s">
        <v>1025</v>
      </c>
      <c r="E34" s="462" t="s">
        <v>1025</v>
      </c>
      <c r="F34" s="469" t="s">
        <v>1025</v>
      </c>
      <c r="G34" s="469" t="s">
        <v>1025</v>
      </c>
      <c r="H34" s="233">
        <v>69.450776000000005</v>
      </c>
      <c r="I34" s="233">
        <v>69.450776000000005</v>
      </c>
      <c r="J34" s="233">
        <v>69.450776000000005</v>
      </c>
      <c r="K34" s="233">
        <v>18.324779660000001</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pageSetUpPr fitToPage="1"/>
  </sheetPr>
  <dimension ref="B2:F45"/>
  <sheetViews>
    <sheetView showGridLines="0" showRowColHeaders="0" zoomScaleNormal="100" zoomScalePageLayoutView="80" workbookViewId="0">
      <selection activeCell="C14" sqref="C14"/>
    </sheetView>
  </sheetViews>
  <sheetFormatPr baseColWidth="10" defaultColWidth="11.42578125" defaultRowHeight="15" outlineLevelRow="1"/>
  <cols>
    <col min="1" max="1" width="3.85546875" customWidth="1"/>
    <col min="2" max="2" width="11.42578125" style="7"/>
    <col min="3" max="3" width="84.85546875" bestFit="1" customWidth="1"/>
    <col min="4" max="6" width="16.85546875" customWidth="1"/>
  </cols>
  <sheetData>
    <row r="2" spans="2:6" ht="18.75">
      <c r="B2" s="607" t="s">
        <v>1112</v>
      </c>
      <c r="C2" s="607"/>
      <c r="D2" s="607"/>
      <c r="E2" s="607"/>
      <c r="F2" s="607"/>
    </row>
    <row r="3" spans="2:6">
      <c r="B3" s="31"/>
      <c r="C3" s="31"/>
      <c r="D3" s="31"/>
      <c r="E3" s="608" t="s">
        <v>1195</v>
      </c>
      <c r="F3" s="608"/>
    </row>
    <row r="4" spans="2:6">
      <c r="B4" s="31"/>
      <c r="C4" s="31"/>
      <c r="D4" s="31"/>
      <c r="E4" s="31"/>
      <c r="F4" s="194"/>
    </row>
    <row r="5" spans="2:6" ht="30">
      <c r="B5" s="603"/>
      <c r="C5" s="604"/>
      <c r="D5" s="601" t="s">
        <v>899</v>
      </c>
      <c r="E5" s="602"/>
      <c r="F5" s="3" t="s">
        <v>1</v>
      </c>
    </row>
    <row r="6" spans="2:6">
      <c r="B6" s="603"/>
      <c r="C6" s="604"/>
      <c r="D6" s="3" t="s">
        <v>2</v>
      </c>
      <c r="E6" s="3" t="s">
        <v>3</v>
      </c>
      <c r="F6" s="3" t="s">
        <v>4</v>
      </c>
    </row>
    <row r="7" spans="2:6">
      <c r="B7" s="605"/>
      <c r="C7" s="606"/>
      <c r="D7" s="346">
        <f>Table!G7</f>
        <v>45657</v>
      </c>
      <c r="E7" s="207">
        <f>EOMONTH(D7,-12)</f>
        <v>45291</v>
      </c>
      <c r="F7" s="343">
        <f>D7</f>
        <v>45657</v>
      </c>
    </row>
    <row r="8" spans="2:6">
      <c r="B8" s="97">
        <v>1</v>
      </c>
      <c r="C8" s="109" t="s">
        <v>5</v>
      </c>
      <c r="D8" s="286">
        <v>18146.262393189998</v>
      </c>
      <c r="E8" s="286">
        <v>18254.440781470003</v>
      </c>
      <c r="F8" s="286">
        <v>1451.7009914552</v>
      </c>
    </row>
    <row r="9" spans="2:6">
      <c r="B9" s="3">
        <v>2</v>
      </c>
      <c r="C9" s="459" t="s">
        <v>6</v>
      </c>
      <c r="D9" s="285">
        <v>18146.262393189998</v>
      </c>
      <c r="E9" s="285">
        <v>18254.440781470003</v>
      </c>
      <c r="F9" s="285">
        <v>1451.7009914552</v>
      </c>
    </row>
    <row r="10" spans="2:6">
      <c r="B10" s="3">
        <v>3</v>
      </c>
      <c r="C10" s="459" t="s">
        <v>900</v>
      </c>
      <c r="D10" s="285" t="s">
        <v>1025</v>
      </c>
      <c r="E10" s="285" t="s">
        <v>1025</v>
      </c>
      <c r="F10" s="285" t="s">
        <v>1025</v>
      </c>
    </row>
    <row r="11" spans="2:6">
      <c r="B11" s="3">
        <v>4</v>
      </c>
      <c r="C11" s="459" t="s">
        <v>7</v>
      </c>
      <c r="D11" s="285" t="s">
        <v>1025</v>
      </c>
      <c r="E11" s="285" t="s">
        <v>1025</v>
      </c>
      <c r="F11" s="285" t="s">
        <v>1025</v>
      </c>
    </row>
    <row r="12" spans="2:6">
      <c r="B12" s="3" t="s">
        <v>8</v>
      </c>
      <c r="C12" s="459" t="s">
        <v>9</v>
      </c>
      <c r="D12" s="285" t="s">
        <v>1025</v>
      </c>
      <c r="E12" s="285" t="s">
        <v>1025</v>
      </c>
      <c r="F12" s="285" t="s">
        <v>1025</v>
      </c>
    </row>
    <row r="13" spans="2:6">
      <c r="B13" s="3">
        <v>5</v>
      </c>
      <c r="C13" s="459" t="s">
        <v>901</v>
      </c>
      <c r="D13" s="285" t="s">
        <v>1025</v>
      </c>
      <c r="E13" s="285" t="s">
        <v>1025</v>
      </c>
      <c r="F13" s="285" t="s">
        <v>1025</v>
      </c>
    </row>
    <row r="14" spans="2:6">
      <c r="B14" s="97">
        <v>6</v>
      </c>
      <c r="C14" s="109" t="s">
        <v>10</v>
      </c>
      <c r="D14" s="286">
        <v>49.046599239999999</v>
      </c>
      <c r="E14" s="286">
        <v>46.59212067</v>
      </c>
      <c r="F14" s="286">
        <v>3.9237279392000004</v>
      </c>
    </row>
    <row r="15" spans="2:6">
      <c r="B15" s="3">
        <v>7</v>
      </c>
      <c r="C15" s="459" t="s">
        <v>6</v>
      </c>
      <c r="D15" s="285">
        <v>15.315944740000001</v>
      </c>
      <c r="E15" s="285">
        <v>18.324779670000002</v>
      </c>
      <c r="F15" s="285">
        <v>1.2252755792000001</v>
      </c>
    </row>
    <row r="16" spans="2:6">
      <c r="B16" s="3">
        <v>8</v>
      </c>
      <c r="C16" s="459" t="s">
        <v>11</v>
      </c>
      <c r="D16" s="285" t="s">
        <v>1025</v>
      </c>
      <c r="E16" s="285" t="s">
        <v>1025</v>
      </c>
      <c r="F16" s="285" t="s">
        <v>1025</v>
      </c>
    </row>
    <row r="17" spans="2:6">
      <c r="B17" s="3" t="s">
        <v>12</v>
      </c>
      <c r="C17" s="459" t="s">
        <v>13</v>
      </c>
      <c r="D17" s="285" t="s">
        <v>1025</v>
      </c>
      <c r="E17" s="285" t="s">
        <v>1025</v>
      </c>
      <c r="F17" s="285" t="s">
        <v>1025</v>
      </c>
    </row>
    <row r="18" spans="2:6">
      <c r="B18" s="3" t="s">
        <v>14</v>
      </c>
      <c r="C18" s="459" t="s">
        <v>15</v>
      </c>
      <c r="D18" s="285">
        <v>33.7306545</v>
      </c>
      <c r="E18" s="285">
        <v>28.267340999999998</v>
      </c>
      <c r="F18" s="285">
        <v>2.6984523599999997</v>
      </c>
    </row>
    <row r="19" spans="2:6">
      <c r="B19" s="3">
        <v>9</v>
      </c>
      <c r="C19" s="459" t="s">
        <v>16</v>
      </c>
      <c r="D19" s="285" t="s">
        <v>1025</v>
      </c>
      <c r="E19" s="285" t="s">
        <v>1025</v>
      </c>
      <c r="F19" s="285" t="s">
        <v>1025</v>
      </c>
    </row>
    <row r="20" spans="2:6" ht="15" customHeight="1" outlineLevel="1">
      <c r="B20" s="3">
        <v>10</v>
      </c>
      <c r="C20" s="4" t="s">
        <v>162</v>
      </c>
      <c r="D20" s="595" t="s">
        <v>1025</v>
      </c>
      <c r="E20" s="595" t="s">
        <v>1025</v>
      </c>
      <c r="F20" s="595" t="s">
        <v>1025</v>
      </c>
    </row>
    <row r="21" spans="2:6" ht="15" customHeight="1" outlineLevel="1">
      <c r="B21" s="3">
        <v>11</v>
      </c>
      <c r="C21" s="4" t="s">
        <v>162</v>
      </c>
      <c r="D21" s="595" t="s">
        <v>1025</v>
      </c>
      <c r="E21" s="595" t="s">
        <v>1025</v>
      </c>
      <c r="F21" s="595" t="s">
        <v>1025</v>
      </c>
    </row>
    <row r="22" spans="2:6" ht="15" customHeight="1" outlineLevel="1">
      <c r="B22" s="3">
        <v>12</v>
      </c>
      <c r="C22" s="4" t="s">
        <v>162</v>
      </c>
      <c r="D22" s="595" t="s">
        <v>1025</v>
      </c>
      <c r="E22" s="595" t="s">
        <v>1025</v>
      </c>
      <c r="F22" s="595" t="s">
        <v>1025</v>
      </c>
    </row>
    <row r="23" spans="2:6" ht="15" customHeight="1" outlineLevel="1">
      <c r="B23" s="3">
        <v>13</v>
      </c>
      <c r="C23" s="4" t="s">
        <v>162</v>
      </c>
      <c r="D23" s="595" t="s">
        <v>1025</v>
      </c>
      <c r="E23" s="595" t="s">
        <v>1025</v>
      </c>
      <c r="F23" s="595" t="s">
        <v>1025</v>
      </c>
    </row>
    <row r="24" spans="2:6" ht="15" customHeight="1" outlineLevel="1">
      <c r="B24" s="3">
        <v>14</v>
      </c>
      <c r="C24" s="4" t="s">
        <v>162</v>
      </c>
      <c r="D24" s="595" t="s">
        <v>1025</v>
      </c>
      <c r="E24" s="595" t="s">
        <v>1025</v>
      </c>
      <c r="F24" s="595" t="s">
        <v>1025</v>
      </c>
    </row>
    <row r="25" spans="2:6">
      <c r="B25" s="3">
        <v>15</v>
      </c>
      <c r="C25" s="4" t="s">
        <v>17</v>
      </c>
      <c r="D25" s="285" t="s">
        <v>1025</v>
      </c>
      <c r="E25" s="285" t="s">
        <v>1025</v>
      </c>
      <c r="F25" s="285" t="s">
        <v>1025</v>
      </c>
    </row>
    <row r="26" spans="2:6">
      <c r="B26" s="3">
        <v>16</v>
      </c>
      <c r="C26" s="4" t="s">
        <v>18</v>
      </c>
      <c r="D26" s="285" t="s">
        <v>1025</v>
      </c>
      <c r="E26" s="285" t="s">
        <v>1025</v>
      </c>
      <c r="F26" s="285" t="s">
        <v>1025</v>
      </c>
    </row>
    <row r="27" spans="2:6">
      <c r="B27" s="3">
        <v>17</v>
      </c>
      <c r="C27" s="459" t="s">
        <v>19</v>
      </c>
      <c r="D27" s="285" t="s">
        <v>1025</v>
      </c>
      <c r="E27" s="285" t="s">
        <v>1025</v>
      </c>
      <c r="F27" s="285" t="s">
        <v>1025</v>
      </c>
    </row>
    <row r="28" spans="2:6">
      <c r="B28" s="3">
        <v>18</v>
      </c>
      <c r="C28" s="459" t="s">
        <v>20</v>
      </c>
      <c r="D28" s="285" t="s">
        <v>1025</v>
      </c>
      <c r="E28" s="285" t="s">
        <v>1025</v>
      </c>
      <c r="F28" s="285" t="s">
        <v>1025</v>
      </c>
    </row>
    <row r="29" spans="2:6">
      <c r="B29" s="3">
        <v>19</v>
      </c>
      <c r="C29" s="459" t="s">
        <v>21</v>
      </c>
      <c r="D29" s="285" t="s">
        <v>1025</v>
      </c>
      <c r="E29" s="285" t="s">
        <v>1025</v>
      </c>
      <c r="F29" s="285" t="s">
        <v>1025</v>
      </c>
    </row>
    <row r="30" spans="2:6">
      <c r="B30" s="3" t="s">
        <v>22</v>
      </c>
      <c r="C30" s="459" t="s">
        <v>902</v>
      </c>
      <c r="D30" s="285" t="s">
        <v>1025</v>
      </c>
      <c r="E30" s="285" t="s">
        <v>1025</v>
      </c>
      <c r="F30" s="285" t="s">
        <v>1025</v>
      </c>
    </row>
    <row r="31" spans="2:6">
      <c r="B31" s="3">
        <v>20</v>
      </c>
      <c r="C31" s="4" t="s">
        <v>23</v>
      </c>
      <c r="D31" s="285" t="s">
        <v>1025</v>
      </c>
      <c r="E31" s="285" t="s">
        <v>1025</v>
      </c>
      <c r="F31" s="285" t="s">
        <v>1025</v>
      </c>
    </row>
    <row r="32" spans="2:6">
      <c r="B32" s="3">
        <v>21</v>
      </c>
      <c r="C32" s="459" t="s">
        <v>6</v>
      </c>
      <c r="D32" s="285" t="s">
        <v>1025</v>
      </c>
      <c r="E32" s="285" t="s">
        <v>1025</v>
      </c>
      <c r="F32" s="285" t="s">
        <v>1025</v>
      </c>
    </row>
    <row r="33" spans="2:6">
      <c r="B33" s="3">
        <v>22</v>
      </c>
      <c r="C33" s="459" t="s">
        <v>24</v>
      </c>
      <c r="D33" s="285" t="s">
        <v>1025</v>
      </c>
      <c r="E33" s="285" t="s">
        <v>1025</v>
      </c>
      <c r="F33" s="285" t="s">
        <v>1025</v>
      </c>
    </row>
    <row r="34" spans="2:6">
      <c r="B34" s="3" t="s">
        <v>25</v>
      </c>
      <c r="C34" s="4" t="s">
        <v>26</v>
      </c>
      <c r="D34" s="285" t="s">
        <v>1025</v>
      </c>
      <c r="E34" s="285" t="s">
        <v>1025</v>
      </c>
      <c r="F34" s="285" t="s">
        <v>1025</v>
      </c>
    </row>
    <row r="35" spans="2:6">
      <c r="B35" s="97">
        <v>23</v>
      </c>
      <c r="C35" s="109" t="s">
        <v>27</v>
      </c>
      <c r="D35" s="467">
        <v>1630.6125</v>
      </c>
      <c r="E35" s="467">
        <v>1456.3931250000001</v>
      </c>
      <c r="F35" s="467">
        <v>130.44900000000001</v>
      </c>
    </row>
    <row r="36" spans="2:6">
      <c r="B36" s="3" t="s">
        <v>28</v>
      </c>
      <c r="C36" s="459" t="s">
        <v>29</v>
      </c>
      <c r="D36" s="285">
        <v>1630.6125</v>
      </c>
      <c r="E36" s="285">
        <v>1456.3931250000001</v>
      </c>
      <c r="F36" s="285">
        <v>130.44900000000001</v>
      </c>
    </row>
    <row r="37" spans="2:6">
      <c r="B37" s="3" t="s">
        <v>30</v>
      </c>
      <c r="C37" s="459" t="s">
        <v>31</v>
      </c>
      <c r="D37" s="285" t="s">
        <v>1025</v>
      </c>
      <c r="E37" s="285" t="s">
        <v>1025</v>
      </c>
      <c r="F37" s="285" t="s">
        <v>1025</v>
      </c>
    </row>
    <row r="38" spans="2:6">
      <c r="B38" s="3" t="s">
        <v>32</v>
      </c>
      <c r="C38" s="459" t="s">
        <v>33</v>
      </c>
      <c r="D38" s="285" t="s">
        <v>1025</v>
      </c>
      <c r="E38" s="285" t="s">
        <v>1025</v>
      </c>
      <c r="F38" s="285" t="s">
        <v>1025</v>
      </c>
    </row>
    <row r="39" spans="2:6" ht="30">
      <c r="B39" s="3">
        <v>24</v>
      </c>
      <c r="C39" s="4" t="s">
        <v>903</v>
      </c>
      <c r="D39" s="285">
        <v>611.70154620000005</v>
      </c>
      <c r="E39" s="285">
        <v>521.31727077999994</v>
      </c>
      <c r="F39" s="285">
        <v>48.936123696000003</v>
      </c>
    </row>
    <row r="40" spans="2:6" ht="15" customHeight="1" outlineLevel="1">
      <c r="B40" s="3">
        <v>25</v>
      </c>
      <c r="C40" s="4" t="s">
        <v>162</v>
      </c>
      <c r="D40" s="595" t="s">
        <v>1025</v>
      </c>
      <c r="E40" s="595" t="s">
        <v>1025</v>
      </c>
      <c r="F40" s="595" t="s">
        <v>1025</v>
      </c>
    </row>
    <row r="41" spans="2:6" ht="15" customHeight="1" outlineLevel="1">
      <c r="B41" s="3">
        <v>26</v>
      </c>
      <c r="C41" s="4" t="s">
        <v>162</v>
      </c>
      <c r="D41" s="595" t="s">
        <v>1025</v>
      </c>
      <c r="E41" s="595" t="s">
        <v>1025</v>
      </c>
      <c r="F41" s="595" t="s">
        <v>1025</v>
      </c>
    </row>
    <row r="42" spans="2:6" ht="15" customHeight="1" outlineLevel="1">
      <c r="B42" s="3">
        <v>27</v>
      </c>
      <c r="C42" s="4" t="s">
        <v>162</v>
      </c>
      <c r="D42" s="595" t="s">
        <v>1025</v>
      </c>
      <c r="E42" s="595" t="s">
        <v>1025</v>
      </c>
      <c r="F42" s="595" t="s">
        <v>1025</v>
      </c>
    </row>
    <row r="43" spans="2:6" ht="15" customHeight="1" outlineLevel="1">
      <c r="B43" s="3">
        <v>28</v>
      </c>
      <c r="C43" s="4" t="s">
        <v>162</v>
      </c>
      <c r="D43" s="595" t="s">
        <v>1025</v>
      </c>
      <c r="E43" s="595" t="s">
        <v>1025</v>
      </c>
      <c r="F43" s="595" t="s">
        <v>1025</v>
      </c>
    </row>
    <row r="44" spans="2:6">
      <c r="B44" s="97">
        <v>29</v>
      </c>
      <c r="C44" s="109" t="s">
        <v>34</v>
      </c>
      <c r="D44" s="286">
        <v>20437.623038630001</v>
      </c>
      <c r="E44" s="286">
        <v>20278.743297919998</v>
      </c>
      <c r="F44" s="286">
        <v>1635.0098430904002</v>
      </c>
    </row>
    <row r="45" spans="2:6">
      <c r="D45"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8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pageSetUpPr fitToPage="1"/>
  </sheetPr>
  <dimension ref="B2:E13"/>
  <sheetViews>
    <sheetView showGridLines="0" showRowColHeaders="0" zoomScale="80" zoomScaleNormal="80" workbookViewId="0"/>
  </sheetViews>
  <sheetFormatPr baseColWidth="10" defaultColWidth="11.42578125" defaultRowHeight="15"/>
  <cols>
    <col min="1" max="1" width="3.85546875" customWidth="1"/>
    <col min="2" max="2" width="7.7109375" customWidth="1"/>
    <col min="3" max="3" width="83.42578125" customWidth="1"/>
    <col min="4" max="5" width="11.42578125" customWidth="1"/>
  </cols>
  <sheetData>
    <row r="2" spans="2:5" ht="18.75">
      <c r="B2" s="607" t="s">
        <v>1125</v>
      </c>
      <c r="C2" s="607"/>
      <c r="D2" s="607"/>
      <c r="E2" s="607"/>
    </row>
    <row r="3" spans="2:5">
      <c r="B3" s="12"/>
      <c r="D3" s="608" t="s">
        <v>1195</v>
      </c>
      <c r="E3" s="608"/>
    </row>
    <row r="4" spans="2:5">
      <c r="D4" s="359">
        <f>Table!G7</f>
        <v>45657</v>
      </c>
    </row>
    <row r="5" spans="2:5">
      <c r="B5" s="83"/>
      <c r="D5" s="9" t="s">
        <v>2</v>
      </c>
      <c r="E5" s="9" t="s">
        <v>3</v>
      </c>
    </row>
    <row r="6" spans="2:5">
      <c r="B6" s="83"/>
      <c r="C6" s="718"/>
      <c r="D6" s="745" t="s">
        <v>77</v>
      </c>
      <c r="E6" s="620" t="s">
        <v>678</v>
      </c>
    </row>
    <row r="7" spans="2:5">
      <c r="B7" s="83"/>
      <c r="C7" s="718"/>
      <c r="D7" s="745"/>
      <c r="E7" s="620"/>
    </row>
    <row r="8" spans="2:5">
      <c r="B8" s="16">
        <v>1</v>
      </c>
      <c r="C8" s="4" t="s">
        <v>711</v>
      </c>
      <c r="D8" s="229" t="s">
        <v>1025</v>
      </c>
      <c r="E8" s="229" t="s">
        <v>1025</v>
      </c>
    </row>
    <row r="9" spans="2:5">
      <c r="B9" s="16">
        <v>2</v>
      </c>
      <c r="C9" s="4" t="s">
        <v>712</v>
      </c>
      <c r="D9" s="469" t="s">
        <v>1025</v>
      </c>
      <c r="E9" s="229" t="s">
        <v>1025</v>
      </c>
    </row>
    <row r="10" spans="2:5">
      <c r="B10" s="16">
        <v>3</v>
      </c>
      <c r="C10" s="4" t="s">
        <v>713</v>
      </c>
      <c r="D10" s="469" t="s">
        <v>1025</v>
      </c>
      <c r="E10" s="229" t="s">
        <v>1025</v>
      </c>
    </row>
    <row r="11" spans="2:5">
      <c r="B11" s="16">
        <v>4</v>
      </c>
      <c r="C11" s="4" t="s">
        <v>714</v>
      </c>
      <c r="D11" s="229">
        <v>56.27785239</v>
      </c>
      <c r="E11" s="229">
        <v>33.7306545</v>
      </c>
    </row>
    <row r="12" spans="2:5">
      <c r="B12" s="107" t="s">
        <v>415</v>
      </c>
      <c r="C12" s="108" t="s">
        <v>716</v>
      </c>
      <c r="D12" s="229" t="s">
        <v>1025</v>
      </c>
      <c r="E12" s="229" t="s">
        <v>1025</v>
      </c>
    </row>
    <row r="13" spans="2:5">
      <c r="B13" s="16">
        <v>5</v>
      </c>
      <c r="C13" s="109" t="s">
        <v>715</v>
      </c>
      <c r="D13" s="233">
        <v>56.27785239</v>
      </c>
      <c r="E13" s="233">
        <v>33.7306545</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pageSetUpPr fitToPage="1"/>
  </sheetPr>
  <dimension ref="B2:O36"/>
  <sheetViews>
    <sheetView showGridLines="0" showRowColHeaders="0" zoomScale="80" zoomScaleNormal="80" workbookViewId="0"/>
  </sheetViews>
  <sheetFormatPr baseColWidth="10" defaultColWidth="11.42578125" defaultRowHeight="15"/>
  <cols>
    <col min="1" max="1" width="3.85546875" customWidth="1"/>
    <col min="2" max="2" width="11.42578125" customWidth="1"/>
    <col min="3" max="3" width="67.5703125" customWidth="1"/>
    <col min="4" max="15" width="9.85546875" customWidth="1"/>
  </cols>
  <sheetData>
    <row r="2" spans="2:15" ht="18.75">
      <c r="B2" s="607" t="s">
        <v>1126</v>
      </c>
      <c r="C2" s="607"/>
      <c r="D2" s="607"/>
      <c r="E2" s="607"/>
      <c r="F2" s="607"/>
      <c r="G2" s="607"/>
      <c r="H2" s="607"/>
      <c r="I2" s="607"/>
      <c r="J2" s="607"/>
      <c r="K2" s="607"/>
      <c r="L2" s="607"/>
      <c r="M2" s="607"/>
      <c r="N2" s="607"/>
      <c r="O2" s="607"/>
    </row>
    <row r="3" spans="2:15">
      <c r="B3" s="12"/>
      <c r="M3" s="608" t="s">
        <v>1195</v>
      </c>
      <c r="N3" s="608"/>
      <c r="O3" s="608"/>
    </row>
    <row r="4" spans="2:15">
      <c r="B4" s="110"/>
      <c r="D4" s="742">
        <f>Table!G7</f>
        <v>45657</v>
      </c>
      <c r="E4" s="742"/>
      <c r="O4" s="31"/>
    </row>
    <row r="5" spans="2:15">
      <c r="B5" s="112"/>
      <c r="C5" s="619" t="s">
        <v>717</v>
      </c>
      <c r="D5" s="620" t="s">
        <v>660</v>
      </c>
      <c r="E5" s="620"/>
      <c r="F5" s="620"/>
      <c r="G5" s="620"/>
      <c r="H5" s="620"/>
      <c r="I5" s="620"/>
      <c r="J5" s="620"/>
      <c r="K5" s="620"/>
      <c r="L5" s="620"/>
      <c r="M5" s="620"/>
      <c r="N5" s="620"/>
      <c r="O5" s="113"/>
    </row>
    <row r="6" spans="2:15">
      <c r="B6" s="112"/>
      <c r="C6" s="619"/>
      <c r="D6" s="9" t="s">
        <v>2</v>
      </c>
      <c r="E6" s="9" t="s">
        <v>3</v>
      </c>
      <c r="F6" s="9" t="s">
        <v>4</v>
      </c>
      <c r="G6" s="9" t="s">
        <v>36</v>
      </c>
      <c r="H6" s="9" t="s">
        <v>37</v>
      </c>
      <c r="I6" s="9" t="s">
        <v>82</v>
      </c>
      <c r="J6" s="9" t="s">
        <v>83</v>
      </c>
      <c r="K6" s="9" t="s">
        <v>111</v>
      </c>
      <c r="L6" s="9" t="s">
        <v>267</v>
      </c>
      <c r="M6" s="9" t="s">
        <v>277</v>
      </c>
      <c r="N6" s="9" t="s">
        <v>278</v>
      </c>
      <c r="O6" s="3" t="s">
        <v>270</v>
      </c>
    </row>
    <row r="7" spans="2:15" ht="45">
      <c r="B7" s="114"/>
      <c r="C7" s="619"/>
      <c r="D7" s="115">
        <v>0</v>
      </c>
      <c r="E7" s="115">
        <v>0.02</v>
      </c>
      <c r="F7" s="115">
        <v>0.04</v>
      </c>
      <c r="G7" s="115">
        <v>0.1</v>
      </c>
      <c r="H7" s="115">
        <v>0.2</v>
      </c>
      <c r="I7" s="115">
        <v>0.5</v>
      </c>
      <c r="J7" s="115">
        <v>0.7</v>
      </c>
      <c r="K7" s="115">
        <v>0.75</v>
      </c>
      <c r="L7" s="115">
        <v>1</v>
      </c>
      <c r="M7" s="115">
        <v>1.5</v>
      </c>
      <c r="N7" s="9" t="s">
        <v>662</v>
      </c>
      <c r="O7" s="3" t="s">
        <v>721</v>
      </c>
    </row>
    <row r="8" spans="2:15">
      <c r="B8" s="9">
        <v>1</v>
      </c>
      <c r="C8" s="116" t="s">
        <v>718</v>
      </c>
      <c r="D8" s="246" t="s">
        <v>1025</v>
      </c>
      <c r="E8" s="246" t="s">
        <v>1025</v>
      </c>
      <c r="F8" s="246" t="s">
        <v>1025</v>
      </c>
      <c r="G8" s="246" t="s">
        <v>1025</v>
      </c>
      <c r="H8" s="246" t="s">
        <v>1025</v>
      </c>
      <c r="I8" s="246" t="s">
        <v>1025</v>
      </c>
      <c r="J8" s="246" t="s">
        <v>1025</v>
      </c>
      <c r="K8" s="246" t="s">
        <v>1025</v>
      </c>
      <c r="L8" s="246" t="s">
        <v>1025</v>
      </c>
      <c r="M8" s="246" t="s">
        <v>1025</v>
      </c>
      <c r="N8" s="246" t="s">
        <v>1025</v>
      </c>
      <c r="O8" s="246" t="s">
        <v>1025</v>
      </c>
    </row>
    <row r="9" spans="2:15">
      <c r="B9" s="9">
        <v>2</v>
      </c>
      <c r="C9" s="116" t="s">
        <v>719</v>
      </c>
      <c r="D9" s="246" t="s">
        <v>1025</v>
      </c>
      <c r="E9" s="246" t="s">
        <v>1025</v>
      </c>
      <c r="F9" s="246" t="s">
        <v>1025</v>
      </c>
      <c r="G9" s="246" t="s">
        <v>1025</v>
      </c>
      <c r="H9" s="246" t="s">
        <v>1025</v>
      </c>
      <c r="I9" s="246" t="s">
        <v>1025</v>
      </c>
      <c r="J9" s="246" t="s">
        <v>1025</v>
      </c>
      <c r="K9" s="246" t="s">
        <v>1025</v>
      </c>
      <c r="L9" s="246" t="s">
        <v>1025</v>
      </c>
      <c r="M9" s="246" t="s">
        <v>1025</v>
      </c>
      <c r="N9" s="246" t="s">
        <v>1025</v>
      </c>
      <c r="O9" s="246" t="s">
        <v>1025</v>
      </c>
    </row>
    <row r="10" spans="2:15">
      <c r="B10" s="9">
        <v>3</v>
      </c>
      <c r="C10" s="116" t="s">
        <v>650</v>
      </c>
      <c r="D10" s="246" t="s">
        <v>1025</v>
      </c>
      <c r="E10" s="246" t="s">
        <v>1025</v>
      </c>
      <c r="F10" s="246" t="s">
        <v>1025</v>
      </c>
      <c r="G10" s="246" t="s">
        <v>1025</v>
      </c>
      <c r="H10" s="246" t="s">
        <v>1025</v>
      </c>
      <c r="I10" s="246" t="s">
        <v>1025</v>
      </c>
      <c r="J10" s="246" t="s">
        <v>1025</v>
      </c>
      <c r="K10" s="246" t="s">
        <v>1025</v>
      </c>
      <c r="L10" s="246" t="s">
        <v>1025</v>
      </c>
      <c r="M10" s="246" t="s">
        <v>1025</v>
      </c>
      <c r="N10" s="246" t="s">
        <v>1025</v>
      </c>
      <c r="O10" s="246" t="s">
        <v>1025</v>
      </c>
    </row>
    <row r="11" spans="2:15">
      <c r="B11" s="9">
        <v>4</v>
      </c>
      <c r="C11" s="116" t="s">
        <v>651</v>
      </c>
      <c r="D11" s="246" t="s">
        <v>1025</v>
      </c>
      <c r="E11" s="246" t="s">
        <v>1025</v>
      </c>
      <c r="F11" s="246" t="s">
        <v>1025</v>
      </c>
      <c r="G11" s="246" t="s">
        <v>1025</v>
      </c>
      <c r="H11" s="246" t="s">
        <v>1025</v>
      </c>
      <c r="I11" s="246" t="s">
        <v>1025</v>
      </c>
      <c r="J11" s="246" t="s">
        <v>1025</v>
      </c>
      <c r="K11" s="246" t="s">
        <v>1025</v>
      </c>
      <c r="L11" s="246" t="s">
        <v>1025</v>
      </c>
      <c r="M11" s="246" t="s">
        <v>1025</v>
      </c>
      <c r="N11" s="246" t="s">
        <v>1025</v>
      </c>
      <c r="O11" s="246" t="s">
        <v>1025</v>
      </c>
    </row>
    <row r="12" spans="2:15">
      <c r="B12" s="9">
        <v>5</v>
      </c>
      <c r="C12" s="116" t="s">
        <v>652</v>
      </c>
      <c r="D12" s="246" t="s">
        <v>1025</v>
      </c>
      <c r="E12" s="246" t="s">
        <v>1025</v>
      </c>
      <c r="F12" s="246" t="s">
        <v>1025</v>
      </c>
      <c r="G12" s="246" t="s">
        <v>1025</v>
      </c>
      <c r="H12" s="246" t="s">
        <v>1025</v>
      </c>
      <c r="I12" s="246" t="s">
        <v>1025</v>
      </c>
      <c r="J12" s="246" t="s">
        <v>1025</v>
      </c>
      <c r="K12" s="246" t="s">
        <v>1025</v>
      </c>
      <c r="L12" s="246" t="s">
        <v>1025</v>
      </c>
      <c r="M12" s="246" t="s">
        <v>1025</v>
      </c>
      <c r="N12" s="246" t="s">
        <v>1025</v>
      </c>
      <c r="O12" s="246" t="s">
        <v>1025</v>
      </c>
    </row>
    <row r="13" spans="2:15">
      <c r="B13" s="9">
        <v>6</v>
      </c>
      <c r="C13" s="116" t="s">
        <v>422</v>
      </c>
      <c r="D13" s="246" t="s">
        <v>1025</v>
      </c>
      <c r="E13" s="246" t="s">
        <v>1025</v>
      </c>
      <c r="F13" s="246" t="s">
        <v>1025</v>
      </c>
      <c r="G13" s="246" t="s">
        <v>1025</v>
      </c>
      <c r="H13" s="246">
        <v>42.74327151</v>
      </c>
      <c r="I13" s="246">
        <v>13.53458088</v>
      </c>
      <c r="J13" s="246" t="s">
        <v>1025</v>
      </c>
      <c r="K13" s="246" t="s">
        <v>1025</v>
      </c>
      <c r="L13" s="246" t="s">
        <v>1025</v>
      </c>
      <c r="M13" s="246" t="s">
        <v>1025</v>
      </c>
      <c r="N13" s="246" t="s">
        <v>1025</v>
      </c>
      <c r="O13" s="246">
        <v>56.27785239</v>
      </c>
    </row>
    <row r="14" spans="2:15">
      <c r="B14" s="9">
        <v>7</v>
      </c>
      <c r="C14" s="116" t="s">
        <v>428</v>
      </c>
      <c r="D14" s="246" t="s">
        <v>1025</v>
      </c>
      <c r="E14" s="246" t="s">
        <v>1025</v>
      </c>
      <c r="F14" s="246" t="s">
        <v>1025</v>
      </c>
      <c r="G14" s="246" t="s">
        <v>1025</v>
      </c>
      <c r="H14" s="246" t="s">
        <v>1025</v>
      </c>
      <c r="I14" s="246" t="s">
        <v>1025</v>
      </c>
      <c r="J14" s="246" t="s">
        <v>1025</v>
      </c>
      <c r="K14" s="246" t="s">
        <v>1025</v>
      </c>
      <c r="L14" s="246" t="s">
        <v>1025</v>
      </c>
      <c r="M14" s="246" t="s">
        <v>1025</v>
      </c>
      <c r="N14" s="246" t="s">
        <v>1025</v>
      </c>
      <c r="O14" s="246" t="s">
        <v>1025</v>
      </c>
    </row>
    <row r="15" spans="2:15">
      <c r="B15" s="9">
        <v>8</v>
      </c>
      <c r="C15" s="116" t="s">
        <v>653</v>
      </c>
      <c r="D15" s="246" t="s">
        <v>1025</v>
      </c>
      <c r="E15" s="246" t="s">
        <v>1025</v>
      </c>
      <c r="F15" s="246" t="s">
        <v>1025</v>
      </c>
      <c r="G15" s="246" t="s">
        <v>1025</v>
      </c>
      <c r="H15" s="246" t="s">
        <v>1025</v>
      </c>
      <c r="I15" s="246" t="s">
        <v>1025</v>
      </c>
      <c r="J15" s="246" t="s">
        <v>1025</v>
      </c>
      <c r="K15" s="246" t="s">
        <v>1025</v>
      </c>
      <c r="L15" s="246" t="s">
        <v>1025</v>
      </c>
      <c r="M15" s="246" t="s">
        <v>1025</v>
      </c>
      <c r="N15" s="246" t="s">
        <v>1025</v>
      </c>
      <c r="O15" s="246" t="s">
        <v>1025</v>
      </c>
    </row>
    <row r="16" spans="2:15">
      <c r="B16" s="9">
        <v>9</v>
      </c>
      <c r="C16" s="116" t="s">
        <v>656</v>
      </c>
      <c r="D16" s="246" t="s">
        <v>1025</v>
      </c>
      <c r="E16" s="246" t="s">
        <v>1025</v>
      </c>
      <c r="F16" s="246" t="s">
        <v>1025</v>
      </c>
      <c r="G16" s="246" t="s">
        <v>1025</v>
      </c>
      <c r="H16" s="246" t="s">
        <v>1025</v>
      </c>
      <c r="I16" s="246" t="s">
        <v>1025</v>
      </c>
      <c r="J16" s="246" t="s">
        <v>1025</v>
      </c>
      <c r="K16" s="246" t="s">
        <v>1025</v>
      </c>
      <c r="L16" s="246" t="s">
        <v>1025</v>
      </c>
      <c r="M16" s="246" t="s">
        <v>1025</v>
      </c>
      <c r="N16" s="246" t="s">
        <v>1025</v>
      </c>
      <c r="O16" s="246" t="s">
        <v>1025</v>
      </c>
    </row>
    <row r="17" spans="2:15">
      <c r="B17" s="9">
        <v>10</v>
      </c>
      <c r="C17" s="116" t="s">
        <v>658</v>
      </c>
      <c r="D17" s="246" t="s">
        <v>1025</v>
      </c>
      <c r="E17" s="246" t="s">
        <v>1025</v>
      </c>
      <c r="F17" s="246" t="s">
        <v>1025</v>
      </c>
      <c r="G17" s="246" t="s">
        <v>1025</v>
      </c>
      <c r="H17" s="246" t="s">
        <v>1025</v>
      </c>
      <c r="I17" s="246" t="s">
        <v>1025</v>
      </c>
      <c r="J17" s="246" t="s">
        <v>1025</v>
      </c>
      <c r="K17" s="246" t="s">
        <v>1025</v>
      </c>
      <c r="L17" s="246" t="s">
        <v>1025</v>
      </c>
      <c r="M17" s="246" t="s">
        <v>1025</v>
      </c>
      <c r="N17" s="246" t="s">
        <v>1025</v>
      </c>
      <c r="O17" s="246" t="s">
        <v>1025</v>
      </c>
    </row>
    <row r="18" spans="2:15">
      <c r="B18" s="9">
        <v>11</v>
      </c>
      <c r="C18" s="68" t="s">
        <v>720</v>
      </c>
      <c r="D18" s="341" t="s">
        <v>1025</v>
      </c>
      <c r="E18" s="341" t="s">
        <v>1025</v>
      </c>
      <c r="F18" s="341" t="s">
        <v>1025</v>
      </c>
      <c r="G18" s="341" t="s">
        <v>1025</v>
      </c>
      <c r="H18" s="341">
        <v>42.74327151</v>
      </c>
      <c r="I18" s="341">
        <v>13.53458088</v>
      </c>
      <c r="J18" s="341" t="s">
        <v>1025</v>
      </c>
      <c r="K18" s="341" t="s">
        <v>1025</v>
      </c>
      <c r="L18" s="341" t="s">
        <v>1025</v>
      </c>
      <c r="M18" s="341" t="s">
        <v>1025</v>
      </c>
      <c r="N18" s="341" t="s">
        <v>1025</v>
      </c>
      <c r="O18" s="341">
        <v>56.27785239</v>
      </c>
    </row>
    <row r="22" spans="2:15">
      <c r="B22" s="110"/>
      <c r="D22" s="742">
        <f>EOMONTH(D4,-12)</f>
        <v>45291</v>
      </c>
      <c r="E22" s="742"/>
      <c r="O22" s="31"/>
    </row>
    <row r="23" spans="2:15">
      <c r="B23" s="112"/>
      <c r="C23" s="619" t="s">
        <v>717</v>
      </c>
      <c r="D23" s="620" t="s">
        <v>660</v>
      </c>
      <c r="E23" s="620"/>
      <c r="F23" s="620"/>
      <c r="G23" s="620"/>
      <c r="H23" s="620"/>
      <c r="I23" s="620"/>
      <c r="J23" s="620"/>
      <c r="K23" s="620"/>
      <c r="L23" s="620"/>
      <c r="M23" s="620"/>
      <c r="N23" s="620"/>
      <c r="O23" s="113"/>
    </row>
    <row r="24" spans="2:15">
      <c r="B24" s="112"/>
      <c r="C24" s="619"/>
      <c r="D24" s="9" t="s">
        <v>2</v>
      </c>
      <c r="E24" s="9" t="s">
        <v>3</v>
      </c>
      <c r="F24" s="9" t="s">
        <v>4</v>
      </c>
      <c r="G24" s="9" t="s">
        <v>36</v>
      </c>
      <c r="H24" s="9" t="s">
        <v>37</v>
      </c>
      <c r="I24" s="9" t="s">
        <v>82</v>
      </c>
      <c r="J24" s="9" t="s">
        <v>83</v>
      </c>
      <c r="K24" s="9" t="s">
        <v>111</v>
      </c>
      <c r="L24" s="9" t="s">
        <v>267</v>
      </c>
      <c r="M24" s="9" t="s">
        <v>277</v>
      </c>
      <c r="N24" s="9" t="s">
        <v>278</v>
      </c>
      <c r="O24" s="3" t="s">
        <v>270</v>
      </c>
    </row>
    <row r="25" spans="2:15" ht="45">
      <c r="B25" s="114"/>
      <c r="C25" s="619"/>
      <c r="D25" s="115">
        <v>0</v>
      </c>
      <c r="E25" s="115">
        <v>0.02</v>
      </c>
      <c r="F25" s="115">
        <v>0.04</v>
      </c>
      <c r="G25" s="115">
        <v>0.1</v>
      </c>
      <c r="H25" s="115">
        <v>0.2</v>
      </c>
      <c r="I25" s="115">
        <v>0.5</v>
      </c>
      <c r="J25" s="115">
        <v>0.7</v>
      </c>
      <c r="K25" s="115">
        <v>0.75</v>
      </c>
      <c r="L25" s="115">
        <v>1</v>
      </c>
      <c r="M25" s="115">
        <v>1.5</v>
      </c>
      <c r="N25" s="9" t="s">
        <v>662</v>
      </c>
      <c r="O25" s="3" t="s">
        <v>721</v>
      </c>
    </row>
    <row r="26" spans="2:15">
      <c r="B26" s="9">
        <v>1</v>
      </c>
      <c r="C26" s="116" t="s">
        <v>718</v>
      </c>
      <c r="D26" s="229" t="s">
        <v>1025</v>
      </c>
      <c r="E26" s="229" t="s">
        <v>1025</v>
      </c>
      <c r="F26" s="229" t="s">
        <v>1025</v>
      </c>
      <c r="G26" s="229" t="s">
        <v>1025</v>
      </c>
      <c r="H26" s="229" t="s">
        <v>1025</v>
      </c>
      <c r="I26" s="229" t="s">
        <v>1025</v>
      </c>
      <c r="J26" s="229" t="s">
        <v>1025</v>
      </c>
      <c r="K26" s="229" t="s">
        <v>1025</v>
      </c>
      <c r="L26" s="229" t="s">
        <v>1025</v>
      </c>
      <c r="M26" s="229" t="s">
        <v>1025</v>
      </c>
      <c r="N26" s="229" t="s">
        <v>1025</v>
      </c>
      <c r="O26" s="246" t="s">
        <v>1025</v>
      </c>
    </row>
    <row r="27" spans="2:15">
      <c r="B27" s="9">
        <v>2</v>
      </c>
      <c r="C27" s="116" t="s">
        <v>719</v>
      </c>
      <c r="D27" s="229" t="s">
        <v>1025</v>
      </c>
      <c r="E27" s="229" t="s">
        <v>1025</v>
      </c>
      <c r="F27" s="229" t="s">
        <v>1025</v>
      </c>
      <c r="G27" s="229" t="s">
        <v>1025</v>
      </c>
      <c r="H27" s="229" t="s">
        <v>1025</v>
      </c>
      <c r="I27" s="229" t="s">
        <v>1025</v>
      </c>
      <c r="J27" s="229" t="s">
        <v>1025</v>
      </c>
      <c r="K27" s="229" t="s">
        <v>1025</v>
      </c>
      <c r="L27" s="229" t="s">
        <v>1025</v>
      </c>
      <c r="M27" s="229" t="s">
        <v>1025</v>
      </c>
      <c r="N27" s="229" t="s">
        <v>1025</v>
      </c>
      <c r="O27" s="246" t="s">
        <v>1025</v>
      </c>
    </row>
    <row r="28" spans="2:15">
      <c r="B28" s="9">
        <v>3</v>
      </c>
      <c r="C28" s="116" t="s">
        <v>650</v>
      </c>
      <c r="D28" s="229" t="s">
        <v>1025</v>
      </c>
      <c r="E28" s="229" t="s">
        <v>1025</v>
      </c>
      <c r="F28" s="229" t="s">
        <v>1025</v>
      </c>
      <c r="G28" s="229" t="s">
        <v>1025</v>
      </c>
      <c r="H28" s="229" t="s">
        <v>1025</v>
      </c>
      <c r="I28" s="229" t="s">
        <v>1025</v>
      </c>
      <c r="J28" s="229" t="s">
        <v>1025</v>
      </c>
      <c r="K28" s="229" t="s">
        <v>1025</v>
      </c>
      <c r="L28" s="229" t="s">
        <v>1025</v>
      </c>
      <c r="M28" s="229" t="s">
        <v>1025</v>
      </c>
      <c r="N28" s="229" t="s">
        <v>1025</v>
      </c>
      <c r="O28" s="246" t="s">
        <v>1025</v>
      </c>
    </row>
    <row r="29" spans="2:15">
      <c r="B29" s="9">
        <v>4</v>
      </c>
      <c r="C29" s="116" t="s">
        <v>651</v>
      </c>
      <c r="D29" s="229" t="s">
        <v>1025</v>
      </c>
      <c r="E29" s="229" t="s">
        <v>1025</v>
      </c>
      <c r="F29" s="229" t="s">
        <v>1025</v>
      </c>
      <c r="G29" s="229" t="s">
        <v>1025</v>
      </c>
      <c r="H29" s="229" t="s">
        <v>1025</v>
      </c>
      <c r="I29" s="229" t="s">
        <v>1025</v>
      </c>
      <c r="J29" s="229" t="s">
        <v>1025</v>
      </c>
      <c r="K29" s="229" t="s">
        <v>1025</v>
      </c>
      <c r="L29" s="229" t="s">
        <v>1025</v>
      </c>
      <c r="M29" s="229" t="s">
        <v>1025</v>
      </c>
      <c r="N29" s="229" t="s">
        <v>1025</v>
      </c>
      <c r="O29" s="246" t="s">
        <v>1025</v>
      </c>
    </row>
    <row r="30" spans="2:15">
      <c r="B30" s="9">
        <v>5</v>
      </c>
      <c r="C30" s="116" t="s">
        <v>652</v>
      </c>
      <c r="D30" s="229" t="s">
        <v>1025</v>
      </c>
      <c r="E30" s="229" t="s">
        <v>1025</v>
      </c>
      <c r="F30" s="229" t="s">
        <v>1025</v>
      </c>
      <c r="G30" s="229" t="s">
        <v>1025</v>
      </c>
      <c r="H30" s="229" t="s">
        <v>1025</v>
      </c>
      <c r="I30" s="229" t="s">
        <v>1025</v>
      </c>
      <c r="J30" s="229" t="s">
        <v>1025</v>
      </c>
      <c r="K30" s="229" t="s">
        <v>1025</v>
      </c>
      <c r="L30" s="229" t="s">
        <v>1025</v>
      </c>
      <c r="M30" s="229" t="s">
        <v>1025</v>
      </c>
      <c r="N30" s="229" t="s">
        <v>1025</v>
      </c>
      <c r="O30" s="246" t="s">
        <v>1025</v>
      </c>
    </row>
    <row r="31" spans="2:15">
      <c r="B31" s="9">
        <v>6</v>
      </c>
      <c r="C31" s="116" t="s">
        <v>422</v>
      </c>
      <c r="D31" s="229" t="s">
        <v>1025</v>
      </c>
      <c r="E31" s="229" t="s">
        <v>1025</v>
      </c>
      <c r="F31" s="229" t="s">
        <v>1025</v>
      </c>
      <c r="G31" s="229" t="s">
        <v>1025</v>
      </c>
      <c r="H31" s="229">
        <v>54.668694299999999</v>
      </c>
      <c r="I31" s="229">
        <v>14.782081609999999</v>
      </c>
      <c r="J31" s="229" t="s">
        <v>1025</v>
      </c>
      <c r="K31" s="229" t="s">
        <v>1025</v>
      </c>
      <c r="L31" s="229" t="s">
        <v>1025</v>
      </c>
      <c r="M31" s="229" t="s">
        <v>1025</v>
      </c>
      <c r="N31" s="229" t="s">
        <v>1025</v>
      </c>
      <c r="O31" s="246">
        <v>69.45077590999999</v>
      </c>
    </row>
    <row r="32" spans="2:15">
      <c r="B32" s="9">
        <v>7</v>
      </c>
      <c r="C32" s="116" t="s">
        <v>428</v>
      </c>
      <c r="D32" s="229" t="s">
        <v>1025</v>
      </c>
      <c r="E32" s="229" t="s">
        <v>1025</v>
      </c>
      <c r="F32" s="229" t="s">
        <v>1025</v>
      </c>
      <c r="G32" s="229" t="s">
        <v>1025</v>
      </c>
      <c r="H32" s="229" t="s">
        <v>1025</v>
      </c>
      <c r="I32" s="229" t="s">
        <v>1025</v>
      </c>
      <c r="J32" s="229" t="s">
        <v>1025</v>
      </c>
      <c r="K32" s="229" t="s">
        <v>1025</v>
      </c>
      <c r="L32" s="229" t="s">
        <v>1025</v>
      </c>
      <c r="M32" s="229" t="s">
        <v>1025</v>
      </c>
      <c r="N32" s="229" t="s">
        <v>1025</v>
      </c>
      <c r="O32" s="246" t="s">
        <v>1025</v>
      </c>
    </row>
    <row r="33" spans="2:15">
      <c r="B33" s="9">
        <v>8</v>
      </c>
      <c r="C33" s="116" t="s">
        <v>653</v>
      </c>
      <c r="D33" s="229" t="s">
        <v>1025</v>
      </c>
      <c r="E33" s="229" t="s">
        <v>1025</v>
      </c>
      <c r="F33" s="229" t="s">
        <v>1025</v>
      </c>
      <c r="G33" s="229" t="s">
        <v>1025</v>
      </c>
      <c r="H33" s="229" t="s">
        <v>1025</v>
      </c>
      <c r="I33" s="229" t="s">
        <v>1025</v>
      </c>
      <c r="J33" s="229" t="s">
        <v>1025</v>
      </c>
      <c r="K33" s="229" t="s">
        <v>1025</v>
      </c>
      <c r="L33" s="229" t="s">
        <v>1025</v>
      </c>
      <c r="M33" s="229" t="s">
        <v>1025</v>
      </c>
      <c r="N33" s="229" t="s">
        <v>1025</v>
      </c>
      <c r="O33" s="246" t="s">
        <v>1025</v>
      </c>
    </row>
    <row r="34" spans="2:15">
      <c r="B34" s="9">
        <v>9</v>
      </c>
      <c r="C34" s="116" t="s">
        <v>656</v>
      </c>
      <c r="D34" s="229" t="s">
        <v>1025</v>
      </c>
      <c r="E34" s="229" t="s">
        <v>1025</v>
      </c>
      <c r="F34" s="229" t="s">
        <v>1025</v>
      </c>
      <c r="G34" s="229" t="s">
        <v>1025</v>
      </c>
      <c r="H34" s="229" t="s">
        <v>1025</v>
      </c>
      <c r="I34" s="229" t="s">
        <v>1025</v>
      </c>
      <c r="J34" s="229" t="s">
        <v>1025</v>
      </c>
      <c r="K34" s="229" t="s">
        <v>1025</v>
      </c>
      <c r="L34" s="229" t="s">
        <v>1025</v>
      </c>
      <c r="M34" s="229" t="s">
        <v>1025</v>
      </c>
      <c r="N34" s="229" t="s">
        <v>1025</v>
      </c>
      <c r="O34" s="246" t="s">
        <v>1025</v>
      </c>
    </row>
    <row r="35" spans="2:15">
      <c r="B35" s="9">
        <v>10</v>
      </c>
      <c r="C35" s="116" t="s">
        <v>658</v>
      </c>
      <c r="D35" s="229" t="s">
        <v>1025</v>
      </c>
      <c r="E35" s="229" t="s">
        <v>1025</v>
      </c>
      <c r="F35" s="229" t="s">
        <v>1025</v>
      </c>
      <c r="G35" s="229" t="s">
        <v>1025</v>
      </c>
      <c r="H35" s="229" t="s">
        <v>1025</v>
      </c>
      <c r="I35" s="229" t="s">
        <v>1025</v>
      </c>
      <c r="J35" s="229" t="s">
        <v>1025</v>
      </c>
      <c r="K35" s="229" t="s">
        <v>1025</v>
      </c>
      <c r="L35" s="229" t="s">
        <v>1025</v>
      </c>
      <c r="M35" s="229" t="s">
        <v>1025</v>
      </c>
      <c r="N35" s="229" t="s">
        <v>1025</v>
      </c>
      <c r="O35" s="246" t="s">
        <v>1025</v>
      </c>
    </row>
    <row r="36" spans="2:15">
      <c r="B36" s="9">
        <v>11</v>
      </c>
      <c r="C36" s="68" t="s">
        <v>720</v>
      </c>
      <c r="D36" s="233" t="s">
        <v>1025</v>
      </c>
      <c r="E36" s="233" t="s">
        <v>1025</v>
      </c>
      <c r="F36" s="233" t="s">
        <v>1025</v>
      </c>
      <c r="G36" s="233" t="s">
        <v>1025</v>
      </c>
      <c r="H36" s="233">
        <v>54.668694299999999</v>
      </c>
      <c r="I36" s="233">
        <v>14.782081609999999</v>
      </c>
      <c r="J36" s="233" t="s">
        <v>1025</v>
      </c>
      <c r="K36" s="233" t="s">
        <v>1025</v>
      </c>
      <c r="L36" s="233" t="s">
        <v>1025</v>
      </c>
      <c r="M36" s="233" t="s">
        <v>1025</v>
      </c>
      <c r="N36" s="233" t="s">
        <v>1025</v>
      </c>
      <c r="O36" s="341">
        <v>69.45077590999999</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463C-798E-4028-8761-496877050E13}">
  <sheetPr>
    <pageSetUpPr fitToPage="1"/>
  </sheetPr>
  <dimension ref="B2:K17"/>
  <sheetViews>
    <sheetView showGridLines="0" zoomScale="80" zoomScaleNormal="80" workbookViewId="0">
      <selection activeCell="I38" sqref="I38"/>
    </sheetView>
  </sheetViews>
  <sheetFormatPr baseColWidth="10" defaultColWidth="11.42578125" defaultRowHeight="15"/>
  <cols>
    <col min="1" max="1" width="4" customWidth="1"/>
    <col min="3" max="3" width="24.85546875" customWidth="1"/>
    <col min="4" max="11" width="14.5703125" customWidth="1"/>
  </cols>
  <sheetData>
    <row r="2" spans="2:11" ht="18.75">
      <c r="B2" s="607" t="s">
        <v>1264</v>
      </c>
      <c r="C2" s="607"/>
      <c r="D2" s="607"/>
      <c r="E2" s="607"/>
      <c r="F2" s="607"/>
      <c r="G2" s="607"/>
      <c r="H2" s="607"/>
      <c r="I2" s="607"/>
      <c r="J2" s="607"/>
      <c r="K2" s="607"/>
    </row>
    <row r="3" spans="2:11">
      <c r="B3" s="12"/>
      <c r="C3" s="12"/>
      <c r="J3" s="746" t="s">
        <v>1265</v>
      </c>
      <c r="K3" s="746"/>
    </row>
    <row r="4" spans="2:11">
      <c r="D4" s="359">
        <f>+Table!G44</f>
        <v>45657</v>
      </c>
    </row>
    <row r="5" spans="2:11">
      <c r="C5" s="83"/>
      <c r="D5" s="9" t="s">
        <v>2</v>
      </c>
      <c r="E5" s="9" t="s">
        <v>3</v>
      </c>
      <c r="F5" s="9" t="s">
        <v>4</v>
      </c>
      <c r="G5" s="9" t="s">
        <v>36</v>
      </c>
      <c r="H5" s="9" t="s">
        <v>37</v>
      </c>
      <c r="I5" s="9" t="s">
        <v>82</v>
      </c>
      <c r="J5" s="9" t="s">
        <v>83</v>
      </c>
      <c r="K5" s="9" t="s">
        <v>111</v>
      </c>
    </row>
    <row r="6" spans="2:11">
      <c r="C6" s="83"/>
      <c r="D6" s="620" t="s">
        <v>1266</v>
      </c>
      <c r="E6" s="620"/>
      <c r="F6" s="620"/>
      <c r="G6" s="620"/>
      <c r="H6" s="747" t="s">
        <v>1267</v>
      </c>
      <c r="I6" s="748"/>
      <c r="J6" s="748"/>
      <c r="K6" s="749"/>
    </row>
    <row r="7" spans="2:11">
      <c r="B7" s="31"/>
      <c r="C7" s="750" t="s">
        <v>1268</v>
      </c>
      <c r="D7" s="620" t="s">
        <v>1269</v>
      </c>
      <c r="E7" s="620"/>
      <c r="F7" s="620" t="s">
        <v>1270</v>
      </c>
      <c r="G7" s="620"/>
      <c r="H7" s="747" t="s">
        <v>1269</v>
      </c>
      <c r="I7" s="749"/>
      <c r="J7" s="747" t="s">
        <v>1270</v>
      </c>
      <c r="K7" s="749"/>
    </row>
    <row r="8" spans="2:11">
      <c r="B8" s="31"/>
      <c r="C8" s="750"/>
      <c r="D8" s="9" t="s">
        <v>1271</v>
      </c>
      <c r="E8" s="9" t="s">
        <v>1272</v>
      </c>
      <c r="F8" s="9" t="s">
        <v>1271</v>
      </c>
      <c r="G8" s="9" t="s">
        <v>1272</v>
      </c>
      <c r="H8" s="3" t="s">
        <v>1271</v>
      </c>
      <c r="I8" s="3" t="s">
        <v>1272</v>
      </c>
      <c r="J8" s="3" t="s">
        <v>1271</v>
      </c>
      <c r="K8" s="3" t="s">
        <v>1272</v>
      </c>
    </row>
    <row r="9" spans="2:11">
      <c r="B9" s="117">
        <v>1</v>
      </c>
      <c r="C9" s="4" t="s">
        <v>1273</v>
      </c>
      <c r="D9" s="9"/>
      <c r="E9" s="9"/>
      <c r="F9" s="9"/>
      <c r="G9" s="564">
        <v>86.6</v>
      </c>
      <c r="H9" s="9"/>
      <c r="I9" s="9"/>
      <c r="J9" s="9"/>
      <c r="K9" s="9"/>
    </row>
    <row r="10" spans="2:11">
      <c r="B10" s="117">
        <v>2</v>
      </c>
      <c r="C10" s="4" t="s">
        <v>1274</v>
      </c>
      <c r="D10" s="9"/>
      <c r="E10" s="9"/>
      <c r="F10" s="9"/>
      <c r="G10" s="9"/>
      <c r="H10" s="9"/>
      <c r="I10" s="9"/>
      <c r="J10" s="9"/>
      <c r="K10" s="9"/>
    </row>
    <row r="11" spans="2:11">
      <c r="B11" s="117">
        <v>3</v>
      </c>
      <c r="C11" s="4" t="s">
        <v>1275</v>
      </c>
      <c r="D11" s="9"/>
      <c r="E11" s="9"/>
      <c r="F11" s="9"/>
      <c r="G11" s="9"/>
      <c r="H11" s="9"/>
      <c r="I11" s="9"/>
      <c r="J11" s="9"/>
      <c r="K11" s="9"/>
    </row>
    <row r="12" spans="2:11">
      <c r="B12" s="117">
        <v>4</v>
      </c>
      <c r="C12" s="4" t="s">
        <v>1276</v>
      </c>
      <c r="D12" s="9"/>
      <c r="E12" s="9"/>
      <c r="F12" s="9"/>
      <c r="G12" s="9"/>
      <c r="H12" s="9"/>
      <c r="I12" s="9"/>
      <c r="J12" s="9"/>
      <c r="K12" s="9"/>
    </row>
    <row r="13" spans="2:11">
      <c r="B13" s="117">
        <v>5</v>
      </c>
      <c r="C13" s="4" t="s">
        <v>1277</v>
      </c>
      <c r="D13" s="9"/>
      <c r="E13" s="9"/>
      <c r="F13" s="9"/>
      <c r="G13" s="9"/>
      <c r="H13" s="9"/>
      <c r="I13" s="9"/>
      <c r="J13" s="9"/>
      <c r="K13" s="9"/>
    </row>
    <row r="14" spans="2:11">
      <c r="B14" s="117">
        <v>6</v>
      </c>
      <c r="C14" s="4" t="s">
        <v>1278</v>
      </c>
      <c r="D14" s="9"/>
      <c r="E14" s="9"/>
      <c r="F14" s="9"/>
      <c r="G14" s="9"/>
      <c r="H14" s="9"/>
      <c r="I14" s="9"/>
      <c r="J14" s="9"/>
      <c r="K14" s="9"/>
    </row>
    <row r="15" spans="2:11">
      <c r="B15" s="117">
        <v>7</v>
      </c>
      <c r="C15" s="4" t="s">
        <v>1279</v>
      </c>
      <c r="D15" s="9"/>
      <c r="E15" s="9"/>
      <c r="F15" s="9"/>
      <c r="G15" s="9"/>
      <c r="H15" s="9"/>
      <c r="I15" s="9"/>
      <c r="J15" s="9"/>
      <c r="K15" s="9"/>
    </row>
    <row r="16" spans="2:11">
      <c r="B16" s="117">
        <v>8</v>
      </c>
      <c r="C16" s="4" t="s">
        <v>631</v>
      </c>
      <c r="D16" s="9"/>
      <c r="E16" s="9"/>
      <c r="F16" s="9"/>
      <c r="G16" s="9"/>
      <c r="H16" s="9"/>
      <c r="I16" s="9"/>
      <c r="J16" s="9"/>
      <c r="K16" s="9"/>
    </row>
    <row r="17" spans="2:11">
      <c r="B17" s="13">
        <v>9</v>
      </c>
      <c r="C17" s="92" t="s">
        <v>34</v>
      </c>
      <c r="D17" s="92"/>
      <c r="E17" s="92"/>
      <c r="F17" s="92"/>
      <c r="G17" s="92">
        <v>86.6</v>
      </c>
      <c r="H17" s="92"/>
      <c r="I17" s="92"/>
      <c r="J17" s="92"/>
      <c r="K17" s="92"/>
    </row>
  </sheetData>
  <mergeCells count="9">
    <mergeCell ref="B2:K2"/>
    <mergeCell ref="J3:K3"/>
    <mergeCell ref="D6:G6"/>
    <mergeCell ref="H6:K6"/>
    <mergeCell ref="C7:C8"/>
    <mergeCell ref="D7:E7"/>
    <mergeCell ref="F7:G7"/>
    <mergeCell ref="H7:I7"/>
    <mergeCell ref="J7:K7"/>
  </mergeCells>
  <hyperlinks>
    <hyperlink ref="J3" location="Oversikt!A1" display="Tilbake til oversikt" xr:uid="{B44FDB77-9B75-4A50-A0D0-402A9797C62A}"/>
    <hyperlink ref="J3:K3" location="Table!A1" display="Back to contents page" xr:uid="{14A683F7-F7CE-4236-871F-8FE163B472F2}"/>
  </hyperlinks>
  <pageMargins left="0.7" right="0.7" top="0.75" bottom="0.75" header="0.3" footer="0.3"/>
  <pageSetup paperSize="9" scale="83"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pageSetUpPr fitToPage="1"/>
  </sheetPr>
  <dimension ref="B2:J31"/>
  <sheetViews>
    <sheetView showGridLines="0" showRowColHeaders="0" zoomScale="80" zoomScaleNormal="80" workbookViewId="0">
      <selection activeCell="F4" sqref="F4"/>
    </sheetView>
  </sheetViews>
  <sheetFormatPr baseColWidth="10" defaultColWidth="11.42578125" defaultRowHeight="15" outlineLevelRow="1"/>
  <cols>
    <col min="1" max="1" width="4" customWidth="1"/>
    <col min="2" max="2" width="9.42578125" customWidth="1"/>
    <col min="3" max="3" width="5.7109375" customWidth="1"/>
    <col min="4" max="4" width="8.5703125" customWidth="1"/>
    <col min="5" max="5" width="59.28515625" customWidth="1"/>
    <col min="6" max="9" width="20.140625" customWidth="1"/>
  </cols>
  <sheetData>
    <row r="2" spans="2:9" ht="18.75">
      <c r="B2" s="607" t="s">
        <v>722</v>
      </c>
      <c r="C2" s="607"/>
      <c r="D2" s="607"/>
      <c r="E2" s="607"/>
      <c r="F2" s="607"/>
      <c r="G2" s="607"/>
      <c r="H2" s="607"/>
      <c r="I2" s="607"/>
    </row>
    <row r="3" spans="2:9">
      <c r="B3" s="31"/>
      <c r="C3" s="31"/>
      <c r="D3" s="31"/>
      <c r="E3" s="31"/>
      <c r="F3" s="31"/>
      <c r="G3" s="31"/>
      <c r="H3" s="608" t="s">
        <v>1195</v>
      </c>
      <c r="I3" s="608"/>
    </row>
    <row r="4" spans="2:9">
      <c r="B4" s="31"/>
      <c r="C4" s="31"/>
      <c r="D4" s="296"/>
      <c r="E4" s="31"/>
      <c r="F4" s="360">
        <f>Table!G7</f>
        <v>45657</v>
      </c>
      <c r="G4" s="31"/>
      <c r="H4" s="31"/>
      <c r="I4" s="31"/>
    </row>
    <row r="5" spans="2:9">
      <c r="B5" s="31"/>
      <c r="C5" s="31"/>
      <c r="D5" s="31"/>
      <c r="E5" s="31"/>
      <c r="F5" s="117" t="s">
        <v>2</v>
      </c>
      <c r="G5" s="117" t="s">
        <v>3</v>
      </c>
      <c r="H5" s="117" t="s">
        <v>4</v>
      </c>
      <c r="I5" s="117" t="s">
        <v>36</v>
      </c>
    </row>
    <row r="6" spans="2:9" ht="35.25" customHeight="1">
      <c r="B6" s="31"/>
      <c r="C6" s="751"/>
      <c r="D6" s="752"/>
      <c r="E6" s="752"/>
      <c r="F6" s="3" t="s">
        <v>723</v>
      </c>
      <c r="G6" s="3" t="s">
        <v>724</v>
      </c>
      <c r="H6" s="3" t="s">
        <v>725</v>
      </c>
      <c r="I6" s="3" t="s">
        <v>726</v>
      </c>
    </row>
    <row r="7" spans="2:9">
      <c r="B7" s="117">
        <v>1</v>
      </c>
      <c r="C7" s="753" t="s">
        <v>727</v>
      </c>
      <c r="D7" s="754"/>
      <c r="E7" s="66" t="s">
        <v>728</v>
      </c>
      <c r="F7" s="256">
        <v>8</v>
      </c>
      <c r="G7" s="256">
        <v>13</v>
      </c>
      <c r="H7" s="256">
        <v>7</v>
      </c>
      <c r="I7" s="256">
        <v>0</v>
      </c>
    </row>
    <row r="8" spans="2:9">
      <c r="B8" s="117">
        <v>2</v>
      </c>
      <c r="C8" s="755"/>
      <c r="D8" s="604"/>
      <c r="E8" s="66" t="s">
        <v>729</v>
      </c>
      <c r="F8" s="287">
        <v>1.8436000000000001</v>
      </c>
      <c r="G8" s="287">
        <v>23.445892480000005</v>
      </c>
      <c r="H8" s="287">
        <v>9.5387310099999993</v>
      </c>
      <c r="I8" s="287">
        <v>0</v>
      </c>
    </row>
    <row r="9" spans="2:9">
      <c r="B9" s="117">
        <v>3</v>
      </c>
      <c r="C9" s="755"/>
      <c r="D9" s="604"/>
      <c r="E9" s="123" t="s">
        <v>730</v>
      </c>
      <c r="F9" s="287">
        <v>1.8436000000000001</v>
      </c>
      <c r="G9" s="287">
        <v>18.398520730000005</v>
      </c>
      <c r="H9" s="287">
        <v>7.5293309299999995</v>
      </c>
      <c r="I9" s="287">
        <v>0</v>
      </c>
    </row>
    <row r="10" spans="2:9" outlineLevel="1">
      <c r="B10" s="530">
        <v>4</v>
      </c>
      <c r="C10" s="755"/>
      <c r="D10" s="604"/>
      <c r="E10" s="529" t="s">
        <v>731</v>
      </c>
      <c r="F10" s="528"/>
      <c r="G10" s="528"/>
      <c r="H10" s="528"/>
      <c r="I10" s="528"/>
    </row>
    <row r="11" spans="2:9">
      <c r="B11" s="117" t="s">
        <v>732</v>
      </c>
      <c r="C11" s="755"/>
      <c r="D11" s="604"/>
      <c r="E11" s="124" t="s">
        <v>733</v>
      </c>
      <c r="F11" s="287">
        <v>0</v>
      </c>
      <c r="G11" s="287">
        <v>0</v>
      </c>
      <c r="H11" s="287">
        <v>0</v>
      </c>
      <c r="I11" s="287">
        <v>0</v>
      </c>
    </row>
    <row r="12" spans="2:9" ht="15.75" customHeight="1">
      <c r="B12" s="117">
        <v>5</v>
      </c>
      <c r="C12" s="755"/>
      <c r="D12" s="604"/>
      <c r="E12" s="124" t="s">
        <v>734</v>
      </c>
      <c r="F12" s="287">
        <v>0</v>
      </c>
      <c r="G12" s="287">
        <v>0</v>
      </c>
      <c r="H12" s="287">
        <v>0</v>
      </c>
      <c r="I12" s="287">
        <v>0</v>
      </c>
    </row>
    <row r="13" spans="2:9">
      <c r="B13" s="117" t="s">
        <v>735</v>
      </c>
      <c r="C13" s="755"/>
      <c r="D13" s="604"/>
      <c r="E13" s="123" t="s">
        <v>736</v>
      </c>
      <c r="F13" s="287">
        <v>0</v>
      </c>
      <c r="G13" s="287">
        <v>0</v>
      </c>
      <c r="H13" s="287">
        <v>0</v>
      </c>
      <c r="I13" s="287">
        <v>0</v>
      </c>
    </row>
    <row r="14" spans="2:9" outlineLevel="1">
      <c r="B14" s="530">
        <v>6</v>
      </c>
      <c r="C14" s="755"/>
      <c r="D14" s="604"/>
      <c r="E14" s="529" t="s">
        <v>731</v>
      </c>
      <c r="F14" s="528"/>
      <c r="G14" s="528"/>
      <c r="H14" s="528"/>
      <c r="I14" s="528"/>
    </row>
    <row r="15" spans="2:9">
      <c r="B15" s="117">
        <v>7</v>
      </c>
      <c r="C15" s="755"/>
      <c r="D15" s="604"/>
      <c r="E15" s="123" t="s">
        <v>737</v>
      </c>
      <c r="F15" s="287">
        <v>0</v>
      </c>
      <c r="G15" s="287">
        <v>0</v>
      </c>
      <c r="H15" s="287">
        <v>0</v>
      </c>
      <c r="I15" s="287">
        <v>0</v>
      </c>
    </row>
    <row r="16" spans="2:9" outlineLevel="1">
      <c r="B16" s="530">
        <v>8</v>
      </c>
      <c r="C16" s="756"/>
      <c r="D16" s="606"/>
      <c r="E16" s="529" t="s">
        <v>731</v>
      </c>
      <c r="F16" s="528"/>
      <c r="G16" s="528"/>
      <c r="H16" s="528"/>
      <c r="I16" s="528"/>
    </row>
    <row r="17" spans="2:10">
      <c r="B17" s="117">
        <v>9</v>
      </c>
      <c r="C17" s="757" t="s">
        <v>738</v>
      </c>
      <c r="D17" s="757"/>
      <c r="E17" s="66" t="s">
        <v>728</v>
      </c>
      <c r="F17" s="256">
        <v>0</v>
      </c>
      <c r="G17" s="256">
        <v>13</v>
      </c>
      <c r="H17" s="256">
        <v>7</v>
      </c>
      <c r="I17" s="256">
        <v>0</v>
      </c>
    </row>
    <row r="18" spans="2:10">
      <c r="B18" s="117">
        <v>10</v>
      </c>
      <c r="C18" s="757"/>
      <c r="D18" s="757"/>
      <c r="E18" s="66" t="s">
        <v>739</v>
      </c>
      <c r="F18" s="287">
        <v>0</v>
      </c>
      <c r="G18" s="287">
        <v>0.52224873999999988</v>
      </c>
      <c r="H18" s="287">
        <v>0.22114037</v>
      </c>
      <c r="I18" s="287">
        <v>0</v>
      </c>
    </row>
    <row r="19" spans="2:10">
      <c r="B19" s="117">
        <v>11</v>
      </c>
      <c r="C19" s="757"/>
      <c r="D19" s="757"/>
      <c r="E19" s="123" t="s">
        <v>730</v>
      </c>
      <c r="F19" s="287">
        <v>0</v>
      </c>
      <c r="G19" s="287">
        <v>0.5</v>
      </c>
      <c r="H19" s="287">
        <v>0.24542799999999998</v>
      </c>
      <c r="I19" s="287">
        <v>0</v>
      </c>
    </row>
    <row r="20" spans="2:10">
      <c r="B20" s="117">
        <v>12</v>
      </c>
      <c r="C20" s="757"/>
      <c r="D20" s="757"/>
      <c r="E20" s="125" t="s">
        <v>740</v>
      </c>
      <c r="F20" s="287">
        <v>0</v>
      </c>
      <c r="G20" s="287">
        <v>0</v>
      </c>
      <c r="H20" s="287">
        <v>0</v>
      </c>
      <c r="I20" s="287">
        <v>0</v>
      </c>
    </row>
    <row r="21" spans="2:10">
      <c r="B21" s="117" t="s">
        <v>741</v>
      </c>
      <c r="C21" s="757"/>
      <c r="D21" s="757"/>
      <c r="E21" s="124" t="s">
        <v>733</v>
      </c>
      <c r="F21" s="287">
        <v>0</v>
      </c>
      <c r="G21" s="287">
        <v>0</v>
      </c>
      <c r="H21" s="287">
        <v>0</v>
      </c>
      <c r="I21" s="287">
        <v>0</v>
      </c>
    </row>
    <row r="22" spans="2:10">
      <c r="B22" s="117" t="s">
        <v>742</v>
      </c>
      <c r="C22" s="757"/>
      <c r="D22" s="757"/>
      <c r="E22" s="125" t="s">
        <v>740</v>
      </c>
      <c r="F22" s="287">
        <v>0</v>
      </c>
      <c r="G22" s="287">
        <v>0</v>
      </c>
      <c r="H22" s="287">
        <v>0</v>
      </c>
      <c r="I22" s="287">
        <v>0</v>
      </c>
    </row>
    <row r="23" spans="2:10" ht="15.75" customHeight="1">
      <c r="B23" s="117" t="s">
        <v>743</v>
      </c>
      <c r="C23" s="757"/>
      <c r="D23" s="757"/>
      <c r="E23" s="124" t="s">
        <v>734</v>
      </c>
      <c r="F23" s="287">
        <v>0</v>
      </c>
      <c r="G23" s="287">
        <v>0</v>
      </c>
      <c r="H23" s="287">
        <v>0</v>
      </c>
      <c r="I23" s="287">
        <v>0</v>
      </c>
    </row>
    <row r="24" spans="2:10">
      <c r="B24" s="117" t="s">
        <v>744</v>
      </c>
      <c r="C24" s="757"/>
      <c r="D24" s="757"/>
      <c r="E24" s="125" t="s">
        <v>740</v>
      </c>
      <c r="F24" s="287">
        <v>0</v>
      </c>
      <c r="G24" s="287">
        <v>0</v>
      </c>
      <c r="H24" s="287">
        <v>0</v>
      </c>
      <c r="I24" s="287">
        <v>0</v>
      </c>
    </row>
    <row r="25" spans="2:10">
      <c r="B25" s="117" t="s">
        <v>745</v>
      </c>
      <c r="C25" s="757"/>
      <c r="D25" s="757"/>
      <c r="E25" s="123" t="s">
        <v>736</v>
      </c>
      <c r="F25" s="287">
        <v>0</v>
      </c>
      <c r="G25" s="287">
        <v>0</v>
      </c>
      <c r="H25" s="287">
        <v>0</v>
      </c>
      <c r="I25" s="287">
        <v>0</v>
      </c>
    </row>
    <row r="26" spans="2:10">
      <c r="B26" s="117" t="s">
        <v>746</v>
      </c>
      <c r="C26" s="757"/>
      <c r="D26" s="757"/>
      <c r="E26" s="125" t="s">
        <v>740</v>
      </c>
      <c r="F26" s="287">
        <v>0</v>
      </c>
      <c r="G26" s="287">
        <v>0</v>
      </c>
      <c r="H26" s="287">
        <v>0</v>
      </c>
      <c r="I26" s="287">
        <v>0</v>
      </c>
    </row>
    <row r="27" spans="2:10">
      <c r="B27" s="117">
        <v>15</v>
      </c>
      <c r="C27" s="757"/>
      <c r="D27" s="757"/>
      <c r="E27" s="123" t="s">
        <v>737</v>
      </c>
      <c r="F27" s="287">
        <v>0</v>
      </c>
      <c r="G27" s="287">
        <v>0</v>
      </c>
      <c r="H27" s="287">
        <v>0</v>
      </c>
      <c r="I27" s="287">
        <v>0</v>
      </c>
    </row>
    <row r="28" spans="2:10">
      <c r="B28" s="117">
        <v>16</v>
      </c>
      <c r="C28" s="757"/>
      <c r="D28" s="757"/>
      <c r="E28" s="125" t="s">
        <v>740</v>
      </c>
      <c r="F28" s="287">
        <v>0</v>
      </c>
      <c r="G28" s="287">
        <v>0</v>
      </c>
      <c r="H28" s="287">
        <v>0</v>
      </c>
      <c r="I28" s="287">
        <v>0</v>
      </c>
    </row>
    <row r="29" spans="2:10">
      <c r="B29" s="120">
        <v>17</v>
      </c>
      <c r="C29" s="758" t="s">
        <v>1109</v>
      </c>
      <c r="D29" s="758"/>
      <c r="E29" s="758"/>
      <c r="F29" s="342">
        <v>1.8436000000000001</v>
      </c>
      <c r="G29" s="342">
        <v>23.968141220000003</v>
      </c>
      <c r="H29" s="342">
        <v>9.7598713799999999</v>
      </c>
      <c r="I29" s="342">
        <v>0</v>
      </c>
    </row>
    <row r="31" spans="2:10">
      <c r="F31" s="159"/>
      <c r="G31" s="159"/>
      <c r="H31" s="159"/>
      <c r="I31" s="159"/>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pageSetUpPr fitToPage="1"/>
  </sheetPr>
  <dimension ref="B2:H20"/>
  <sheetViews>
    <sheetView showGridLines="0" showRowColHeaders="0" zoomScale="90" zoomScaleNormal="90" workbookViewId="0">
      <selection activeCell="E28" sqref="E28"/>
    </sheetView>
  </sheetViews>
  <sheetFormatPr baseColWidth="10" defaultColWidth="11.42578125" defaultRowHeight="15"/>
  <cols>
    <col min="1" max="1" width="3.85546875" customWidth="1"/>
    <col min="2" max="2" width="8.28515625" customWidth="1"/>
    <col min="3" max="3" width="108.5703125" customWidth="1"/>
    <col min="4" max="4" width="28.5703125" customWidth="1"/>
    <col min="5" max="8" width="20.5703125" customWidth="1"/>
  </cols>
  <sheetData>
    <row r="2" spans="2:8" ht="18.75">
      <c r="B2" s="607" t="s">
        <v>747</v>
      </c>
      <c r="C2" s="607"/>
      <c r="D2" s="607"/>
      <c r="E2" s="607"/>
      <c r="F2" s="607"/>
      <c r="G2" s="607"/>
      <c r="H2" s="607"/>
    </row>
    <row r="3" spans="2:8">
      <c r="B3" s="31"/>
      <c r="C3" s="31"/>
      <c r="D3" s="31"/>
      <c r="E3" s="31"/>
      <c r="F3" s="31"/>
      <c r="G3" s="608" t="s">
        <v>1195</v>
      </c>
      <c r="H3" s="608"/>
    </row>
    <row r="4" spans="2:8">
      <c r="B4" s="31"/>
      <c r="C4" s="31"/>
      <c r="E4" s="360">
        <f>Table!G7</f>
        <v>45657</v>
      </c>
      <c r="F4" s="31"/>
      <c r="G4" s="31"/>
      <c r="H4" s="31"/>
    </row>
    <row r="5" spans="2:8">
      <c r="B5" s="31"/>
      <c r="C5" s="111"/>
      <c r="D5" s="31"/>
      <c r="E5" s="117" t="s">
        <v>2</v>
      </c>
      <c r="F5" s="117" t="s">
        <v>3</v>
      </c>
      <c r="G5" s="117" t="s">
        <v>4</v>
      </c>
      <c r="H5" s="117" t="s">
        <v>36</v>
      </c>
    </row>
    <row r="6" spans="2:8" ht="30">
      <c r="B6" s="31"/>
      <c r="C6" s="761"/>
      <c r="D6" s="751"/>
      <c r="E6" s="3" t="s">
        <v>723</v>
      </c>
      <c r="F6" s="3" t="s">
        <v>724</v>
      </c>
      <c r="G6" s="3" t="s">
        <v>725</v>
      </c>
      <c r="H6" s="3" t="s">
        <v>726</v>
      </c>
    </row>
    <row r="7" spans="2:8">
      <c r="B7" s="117"/>
      <c r="C7" s="762" t="s">
        <v>748</v>
      </c>
      <c r="D7" s="763"/>
      <c r="E7" s="763"/>
      <c r="F7" s="763"/>
      <c r="G7" s="763"/>
      <c r="H7" s="764"/>
    </row>
    <row r="8" spans="2:8">
      <c r="B8" s="117">
        <v>1</v>
      </c>
      <c r="C8" s="757" t="s">
        <v>749</v>
      </c>
      <c r="D8" s="757"/>
      <c r="E8" s="66">
        <v>0</v>
      </c>
      <c r="F8" s="66">
        <v>0</v>
      </c>
      <c r="G8" s="66">
        <v>0</v>
      </c>
      <c r="H8" s="66">
        <v>0</v>
      </c>
    </row>
    <row r="9" spans="2:8">
      <c r="B9" s="117">
        <v>2</v>
      </c>
      <c r="C9" s="757" t="s">
        <v>750</v>
      </c>
      <c r="D9" s="757"/>
      <c r="E9" s="66">
        <v>0</v>
      </c>
      <c r="F9" s="66">
        <v>0</v>
      </c>
      <c r="G9" s="66">
        <v>0</v>
      </c>
      <c r="H9" s="66">
        <v>0</v>
      </c>
    </row>
    <row r="10" spans="2:8">
      <c r="B10" s="117">
        <v>3</v>
      </c>
      <c r="C10" s="759" t="s">
        <v>751</v>
      </c>
      <c r="D10" s="759"/>
      <c r="E10" s="66">
        <v>0</v>
      </c>
      <c r="F10" s="66">
        <v>0</v>
      </c>
      <c r="G10" s="66">
        <v>0</v>
      </c>
      <c r="H10" s="66">
        <v>0</v>
      </c>
    </row>
    <row r="11" spans="2:8">
      <c r="B11" s="117"/>
      <c r="C11" s="760" t="s">
        <v>752</v>
      </c>
      <c r="D11" s="760"/>
      <c r="E11" s="760"/>
      <c r="F11" s="760"/>
      <c r="G11" s="760"/>
      <c r="H11" s="760"/>
    </row>
    <row r="12" spans="2:8">
      <c r="B12" s="117">
        <v>4</v>
      </c>
      <c r="C12" s="757" t="s">
        <v>753</v>
      </c>
      <c r="D12" s="757"/>
      <c r="E12" s="66">
        <v>0</v>
      </c>
      <c r="F12" s="66">
        <v>0</v>
      </c>
      <c r="G12" s="66">
        <v>0</v>
      </c>
      <c r="H12" s="66">
        <v>0</v>
      </c>
    </row>
    <row r="13" spans="2:8">
      <c r="B13" s="117">
        <v>5</v>
      </c>
      <c r="C13" s="757" t="s">
        <v>754</v>
      </c>
      <c r="D13" s="757"/>
      <c r="E13" s="66">
        <v>0</v>
      </c>
      <c r="F13" s="66">
        <v>0</v>
      </c>
      <c r="G13" s="66">
        <v>0</v>
      </c>
      <c r="H13" s="66">
        <v>0</v>
      </c>
    </row>
    <row r="14" spans="2:8">
      <c r="B14" s="117"/>
      <c r="C14" s="760" t="s">
        <v>755</v>
      </c>
      <c r="D14" s="760"/>
      <c r="E14" s="760"/>
      <c r="F14" s="760"/>
      <c r="G14" s="760"/>
      <c r="H14" s="760"/>
    </row>
    <row r="15" spans="2:8">
      <c r="B15" s="117">
        <v>6</v>
      </c>
      <c r="C15" s="757" t="s">
        <v>756</v>
      </c>
      <c r="D15" s="757"/>
      <c r="E15" s="66">
        <v>0</v>
      </c>
      <c r="F15" s="66">
        <v>0</v>
      </c>
      <c r="G15" s="66">
        <v>0</v>
      </c>
      <c r="H15" s="66">
        <v>0</v>
      </c>
    </row>
    <row r="16" spans="2:8">
      <c r="B16" s="117">
        <v>7</v>
      </c>
      <c r="C16" s="757" t="s">
        <v>757</v>
      </c>
      <c r="D16" s="757"/>
      <c r="E16" s="66">
        <v>0</v>
      </c>
      <c r="F16" s="66">
        <v>0</v>
      </c>
      <c r="G16" s="66">
        <v>0</v>
      </c>
      <c r="H16" s="66">
        <v>0</v>
      </c>
    </row>
    <row r="17" spans="2:8">
      <c r="B17" s="117">
        <v>8</v>
      </c>
      <c r="C17" s="759" t="s">
        <v>758</v>
      </c>
      <c r="D17" s="759"/>
      <c r="E17" s="66">
        <v>0</v>
      </c>
      <c r="F17" s="66">
        <v>0</v>
      </c>
      <c r="G17" s="66">
        <v>0</v>
      </c>
      <c r="H17" s="66">
        <v>0</v>
      </c>
    </row>
    <row r="18" spans="2:8">
      <c r="B18" s="117">
        <v>9</v>
      </c>
      <c r="C18" s="759" t="s">
        <v>759</v>
      </c>
      <c r="D18" s="759"/>
      <c r="E18" s="66">
        <v>0</v>
      </c>
      <c r="F18" s="66">
        <v>0</v>
      </c>
      <c r="G18" s="66">
        <v>0</v>
      </c>
      <c r="H18" s="66">
        <v>0</v>
      </c>
    </row>
    <row r="19" spans="2:8">
      <c r="B19" s="117">
        <v>10</v>
      </c>
      <c r="C19" s="759" t="s">
        <v>760</v>
      </c>
      <c r="D19" s="759"/>
      <c r="E19" s="66">
        <v>0</v>
      </c>
      <c r="F19" s="66">
        <v>0</v>
      </c>
      <c r="G19" s="66">
        <v>0</v>
      </c>
      <c r="H19" s="66">
        <v>0</v>
      </c>
    </row>
    <row r="20" spans="2:8">
      <c r="B20" s="117">
        <v>11</v>
      </c>
      <c r="C20" s="759" t="s">
        <v>761</v>
      </c>
      <c r="D20" s="759"/>
      <c r="E20" s="66">
        <v>0</v>
      </c>
      <c r="F20" s="66">
        <v>0</v>
      </c>
      <c r="G20" s="66">
        <v>0</v>
      </c>
      <c r="H20" s="66">
        <v>0</v>
      </c>
    </row>
  </sheetData>
  <mergeCells count="17">
    <mergeCell ref="C20:D20"/>
    <mergeCell ref="C12:D12"/>
    <mergeCell ref="C13:D13"/>
    <mergeCell ref="C14:H14"/>
    <mergeCell ref="C15:D15"/>
    <mergeCell ref="C16:D16"/>
    <mergeCell ref="C17:D17"/>
    <mergeCell ref="C10:D10"/>
    <mergeCell ref="B2:H2"/>
    <mergeCell ref="G3:H3"/>
    <mergeCell ref="C18:D18"/>
    <mergeCell ref="C19:D19"/>
    <mergeCell ref="C11:H11"/>
    <mergeCell ref="C6:D6"/>
    <mergeCell ref="C7:H7"/>
    <mergeCell ref="C8:D8"/>
    <mergeCell ref="C9:D9"/>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pageSetUpPr fitToPage="1"/>
  </sheetPr>
  <dimension ref="B2:F18"/>
  <sheetViews>
    <sheetView showGridLines="0" showRowColHeaders="0" zoomScale="80" zoomScaleNormal="80" workbookViewId="0">
      <selection activeCell="C20" sqref="C20"/>
    </sheetView>
  </sheetViews>
  <sheetFormatPr baseColWidth="10" defaultColWidth="11.42578125" defaultRowHeight="15"/>
  <cols>
    <col min="1" max="1" width="3.85546875" customWidth="1"/>
    <col min="2" max="2" width="8.42578125" customWidth="1"/>
    <col min="3" max="3" width="36.28515625" style="6" customWidth="1"/>
    <col min="4" max="4" width="36.7109375" customWidth="1"/>
  </cols>
  <sheetData>
    <row r="2" spans="2:6" ht="18.75">
      <c r="B2" s="607" t="s">
        <v>762</v>
      </c>
      <c r="C2" s="607"/>
      <c r="D2" s="607"/>
    </row>
    <row r="3" spans="2:6">
      <c r="D3" s="541" t="s">
        <v>1195</v>
      </c>
    </row>
    <row r="4" spans="2:6">
      <c r="D4" s="8">
        <f>Table!G7</f>
        <v>45657</v>
      </c>
      <c r="F4" s="175"/>
    </row>
    <row r="5" spans="2:6">
      <c r="D5" s="13" t="s">
        <v>2</v>
      </c>
    </row>
    <row r="6" spans="2:6" ht="30">
      <c r="C6" s="122" t="s">
        <v>763</v>
      </c>
      <c r="D6" s="121" t="s">
        <v>764</v>
      </c>
    </row>
    <row r="7" spans="2:6">
      <c r="B7" s="13">
        <v>1</v>
      </c>
      <c r="C7" s="126" t="s">
        <v>765</v>
      </c>
      <c r="D7" s="48">
        <v>0</v>
      </c>
    </row>
    <row r="8" spans="2:6">
      <c r="B8" s="13">
        <v>2</v>
      </c>
      <c r="C8" s="126" t="s">
        <v>766</v>
      </c>
      <c r="D8" s="48">
        <v>0</v>
      </c>
    </row>
    <row r="9" spans="2:6">
      <c r="B9" s="13">
        <v>3</v>
      </c>
      <c r="C9" s="126" t="s">
        <v>767</v>
      </c>
      <c r="D9" s="48">
        <v>0</v>
      </c>
    </row>
    <row r="10" spans="2:6">
      <c r="B10" s="13">
        <v>4</v>
      </c>
      <c r="C10" s="126" t="s">
        <v>768</v>
      </c>
      <c r="D10" s="48">
        <v>0</v>
      </c>
    </row>
    <row r="11" spans="2:6">
      <c r="B11" s="13">
        <v>5</v>
      </c>
      <c r="C11" s="126" t="s">
        <v>769</v>
      </c>
      <c r="D11" s="48">
        <v>0</v>
      </c>
    </row>
    <row r="12" spans="2:6">
      <c r="B12" s="13">
        <v>6</v>
      </c>
      <c r="C12" s="126" t="s">
        <v>770</v>
      </c>
      <c r="D12" s="48">
        <v>0</v>
      </c>
    </row>
    <row r="13" spans="2:6">
      <c r="B13" s="13">
        <v>7</v>
      </c>
      <c r="C13" s="126" t="s">
        <v>771</v>
      </c>
      <c r="D13" s="48">
        <v>0</v>
      </c>
    </row>
    <row r="14" spans="2:6">
      <c r="B14" s="13">
        <v>8</v>
      </c>
      <c r="C14" s="126" t="s">
        <v>772</v>
      </c>
      <c r="D14" s="48">
        <v>0</v>
      </c>
    </row>
    <row r="15" spans="2:6">
      <c r="B15" s="13">
        <v>9</v>
      </c>
      <c r="C15" s="126" t="s">
        <v>773</v>
      </c>
      <c r="D15" s="48">
        <v>0</v>
      </c>
    </row>
    <row r="16" spans="2:6">
      <c r="B16" s="13">
        <v>10</v>
      </c>
      <c r="C16" s="126" t="s">
        <v>774</v>
      </c>
      <c r="D16" s="48">
        <v>0</v>
      </c>
    </row>
    <row r="17" spans="2:4">
      <c r="B17" s="13">
        <v>11</v>
      </c>
      <c r="C17" s="126" t="s">
        <v>775</v>
      </c>
      <c r="D17" s="48">
        <v>0</v>
      </c>
    </row>
    <row r="18" spans="2:4">
      <c r="B18" s="288"/>
      <c r="C18" s="251"/>
      <c r="D18" s="289"/>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pageSetUpPr fitToPage="1"/>
  </sheetPr>
  <dimension ref="B2:M14"/>
  <sheetViews>
    <sheetView showGridLines="0" showRowColHeaders="0" zoomScale="80" zoomScaleNormal="80" workbookViewId="0">
      <selection activeCell="G33" sqref="G33"/>
    </sheetView>
  </sheetViews>
  <sheetFormatPr baseColWidth="10" defaultColWidth="11.42578125" defaultRowHeight="15"/>
  <cols>
    <col min="1" max="1" width="3.85546875" customWidth="1"/>
    <col min="3" max="3" width="44.28515625" customWidth="1"/>
    <col min="4" max="13" width="17.140625" customWidth="1"/>
  </cols>
  <sheetData>
    <row r="2" spans="2:13" ht="18.75">
      <c r="B2" s="607" t="s">
        <v>776</v>
      </c>
      <c r="C2" s="607"/>
      <c r="D2" s="607"/>
      <c r="E2" s="607"/>
      <c r="F2" s="607"/>
      <c r="G2" s="607"/>
      <c r="H2" s="607"/>
      <c r="I2" s="607"/>
      <c r="J2" s="607"/>
      <c r="K2" s="607"/>
      <c r="L2" s="607"/>
      <c r="M2" s="607"/>
    </row>
    <row r="3" spans="2:13">
      <c r="B3" s="31"/>
      <c r="C3" s="127"/>
      <c r="D3" s="127"/>
      <c r="E3" s="127"/>
      <c r="F3" s="127"/>
      <c r="G3" s="128"/>
      <c r="H3" s="128"/>
      <c r="I3" s="128"/>
      <c r="J3" s="128"/>
      <c r="K3" s="128"/>
      <c r="L3" s="608" t="s">
        <v>1195</v>
      </c>
      <c r="M3" s="608"/>
    </row>
    <row r="4" spans="2:13">
      <c r="B4" s="31"/>
      <c r="C4" s="127"/>
      <c r="D4" s="295">
        <f>Table!G7</f>
        <v>45657</v>
      </c>
      <c r="E4" s="127"/>
      <c r="F4" s="127"/>
      <c r="G4" s="128"/>
      <c r="H4" s="128"/>
      <c r="I4" s="128"/>
      <c r="J4" s="128"/>
      <c r="K4" s="128"/>
      <c r="L4" s="128"/>
      <c r="M4" s="128"/>
    </row>
    <row r="5" spans="2:13">
      <c r="B5" s="31"/>
      <c r="C5" s="31"/>
      <c r="D5" s="120" t="s">
        <v>777</v>
      </c>
      <c r="E5" s="120" t="s">
        <v>3</v>
      </c>
      <c r="F5" s="120" t="s">
        <v>4</v>
      </c>
      <c r="G5" s="120" t="s">
        <v>36</v>
      </c>
      <c r="H5" s="120" t="s">
        <v>37</v>
      </c>
      <c r="I5" s="120" t="s">
        <v>82</v>
      </c>
      <c r="J5" s="120" t="s">
        <v>83</v>
      </c>
      <c r="K5" s="120" t="s">
        <v>111</v>
      </c>
      <c r="L5" s="120" t="s">
        <v>267</v>
      </c>
      <c r="M5" s="120" t="s">
        <v>277</v>
      </c>
    </row>
    <row r="6" spans="2:13">
      <c r="B6" s="31"/>
      <c r="C6" s="130"/>
      <c r="D6" s="765" t="s">
        <v>778</v>
      </c>
      <c r="E6" s="765"/>
      <c r="F6" s="765"/>
      <c r="G6" s="765" t="s">
        <v>779</v>
      </c>
      <c r="H6" s="765"/>
      <c r="I6" s="765"/>
      <c r="J6" s="765"/>
      <c r="K6" s="765"/>
      <c r="L6" s="765"/>
      <c r="M6" s="524"/>
    </row>
    <row r="7" spans="2:13" ht="45">
      <c r="B7" s="31"/>
      <c r="C7" s="31"/>
      <c r="D7" s="525" t="s">
        <v>723</v>
      </c>
      <c r="E7" s="525" t="s">
        <v>780</v>
      </c>
      <c r="F7" s="525" t="s">
        <v>781</v>
      </c>
      <c r="G7" s="525" t="s">
        <v>782</v>
      </c>
      <c r="H7" s="525" t="s">
        <v>783</v>
      </c>
      <c r="I7" s="525" t="s">
        <v>784</v>
      </c>
      <c r="J7" s="525" t="s">
        <v>785</v>
      </c>
      <c r="K7" s="525" t="s">
        <v>786</v>
      </c>
      <c r="L7" s="525" t="s">
        <v>787</v>
      </c>
      <c r="M7" s="525" t="s">
        <v>788</v>
      </c>
    </row>
    <row r="8" spans="2:13">
      <c r="B8" s="526">
        <v>1</v>
      </c>
      <c r="C8" s="129" t="s">
        <v>789</v>
      </c>
      <c r="D8" s="290"/>
      <c r="E8" s="290"/>
      <c r="F8" s="290"/>
      <c r="G8" s="290"/>
      <c r="H8" s="290"/>
      <c r="I8" s="290"/>
      <c r="J8" s="290"/>
      <c r="K8" s="290"/>
      <c r="L8" s="290"/>
      <c r="M8" s="291">
        <v>28</v>
      </c>
    </row>
    <row r="9" spans="2:13">
      <c r="B9" s="527">
        <v>2</v>
      </c>
      <c r="C9" s="357" t="s">
        <v>790</v>
      </c>
      <c r="D9" s="583">
        <v>8</v>
      </c>
      <c r="E9" s="583">
        <v>13</v>
      </c>
      <c r="F9" s="583">
        <v>21</v>
      </c>
      <c r="G9" s="290"/>
      <c r="H9" s="290"/>
      <c r="I9" s="290"/>
      <c r="J9" s="290"/>
      <c r="K9" s="290"/>
      <c r="L9" s="290"/>
      <c r="M9" s="293"/>
    </row>
    <row r="10" spans="2:13">
      <c r="B10" s="527">
        <v>3</v>
      </c>
      <c r="C10" s="369" t="s">
        <v>791</v>
      </c>
      <c r="D10" s="290"/>
      <c r="E10" s="290"/>
      <c r="F10" s="290"/>
      <c r="G10" s="294">
        <v>0</v>
      </c>
      <c r="H10" s="294">
        <v>0</v>
      </c>
      <c r="I10" s="294">
        <v>0</v>
      </c>
      <c r="J10" s="294">
        <v>2</v>
      </c>
      <c r="K10" s="294">
        <v>2</v>
      </c>
      <c r="L10" s="294">
        <v>3</v>
      </c>
      <c r="M10" s="293"/>
    </row>
    <row r="11" spans="2:13">
      <c r="B11" s="527">
        <v>4</v>
      </c>
      <c r="C11" s="369" t="s">
        <v>792</v>
      </c>
      <c r="D11" s="290"/>
      <c r="E11" s="290"/>
      <c r="F11" s="290"/>
      <c r="G11" s="294">
        <v>0</v>
      </c>
      <c r="H11" s="294">
        <v>0</v>
      </c>
      <c r="I11" s="294">
        <v>0</v>
      </c>
      <c r="J11" s="294">
        <v>0</v>
      </c>
      <c r="K11" s="294">
        <v>0</v>
      </c>
      <c r="L11" s="294">
        <v>0</v>
      </c>
      <c r="M11" s="293"/>
    </row>
    <row r="12" spans="2:13">
      <c r="B12" s="526">
        <v>5</v>
      </c>
      <c r="C12" s="129" t="s">
        <v>793</v>
      </c>
      <c r="D12" s="370">
        <v>1.8436000000000001</v>
      </c>
      <c r="E12" s="370">
        <v>23.968141220000003</v>
      </c>
      <c r="F12" s="370">
        <v>25.811741220000002</v>
      </c>
      <c r="G12" s="370">
        <v>0</v>
      </c>
      <c r="H12" s="370">
        <v>0</v>
      </c>
      <c r="I12" s="370">
        <v>0</v>
      </c>
      <c r="J12" s="370">
        <v>1.7781636900000002</v>
      </c>
      <c r="K12" s="370">
        <v>3.8706486099999995</v>
      </c>
      <c r="L12" s="370">
        <v>4.1110590800000004</v>
      </c>
      <c r="M12" s="293"/>
    </row>
    <row r="13" spans="2:13">
      <c r="B13" s="527">
        <v>6</v>
      </c>
      <c r="C13" s="357" t="s">
        <v>794</v>
      </c>
      <c r="D13" s="292">
        <v>0</v>
      </c>
      <c r="E13" s="292">
        <v>0.52224873999999988</v>
      </c>
      <c r="F13" s="292">
        <v>0.52224873999999988</v>
      </c>
      <c r="G13" s="292">
        <v>0</v>
      </c>
      <c r="H13" s="292">
        <v>0</v>
      </c>
      <c r="I13" s="292">
        <v>0</v>
      </c>
      <c r="J13" s="292">
        <v>4.1762370000000007E-2</v>
      </c>
      <c r="K13" s="292">
        <v>8.7499999999999994E-2</v>
      </c>
      <c r="L13" s="292">
        <v>9.1878000000000001E-2</v>
      </c>
      <c r="M13" s="293"/>
    </row>
    <row r="14" spans="2:13">
      <c r="B14" s="527">
        <v>7</v>
      </c>
      <c r="C14" s="369" t="s">
        <v>795</v>
      </c>
      <c r="D14" s="292">
        <v>1.8436000000000001</v>
      </c>
      <c r="E14" s="292">
        <v>23.445892480000005</v>
      </c>
      <c r="F14" s="292">
        <v>25.289492480000003</v>
      </c>
      <c r="G14" s="292">
        <v>0</v>
      </c>
      <c r="H14" s="292">
        <v>0</v>
      </c>
      <c r="I14" s="292">
        <v>0</v>
      </c>
      <c r="J14" s="292">
        <v>1.7364013200000001</v>
      </c>
      <c r="K14" s="292">
        <v>3.7831486099999996</v>
      </c>
      <c r="L14" s="292">
        <v>4.0191810800000001</v>
      </c>
      <c r="M14" s="293"/>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pageSetUpPr fitToPage="1"/>
  </sheetPr>
  <dimension ref="B2:K16"/>
  <sheetViews>
    <sheetView showGridLines="0" showRowColHeaders="0" zoomScale="80" zoomScaleNormal="80" workbookViewId="0">
      <selection activeCell="G27" sqref="G27"/>
    </sheetView>
  </sheetViews>
  <sheetFormatPr baseColWidth="10" defaultColWidth="11.42578125" defaultRowHeight="15"/>
  <cols>
    <col min="1" max="1" width="3.85546875" customWidth="1"/>
    <col min="3" max="3" width="35.5703125" customWidth="1"/>
    <col min="4" max="11" width="20.42578125" customWidth="1"/>
  </cols>
  <sheetData>
    <row r="2" spans="2:11" ht="18.75">
      <c r="B2" s="607" t="s">
        <v>796</v>
      </c>
      <c r="C2" s="607"/>
      <c r="D2" s="607"/>
      <c r="E2" s="607"/>
      <c r="F2" s="607"/>
      <c r="G2" s="607"/>
      <c r="H2" s="607"/>
      <c r="I2" s="607"/>
      <c r="J2" s="607"/>
      <c r="K2" s="607"/>
    </row>
    <row r="3" spans="2:11">
      <c r="B3" s="132"/>
      <c r="C3" s="131"/>
      <c r="D3" s="140"/>
      <c r="E3" s="140"/>
      <c r="F3" s="140"/>
      <c r="G3" s="140"/>
      <c r="H3" s="140"/>
      <c r="I3" s="140"/>
      <c r="J3" s="608" t="s">
        <v>1195</v>
      </c>
      <c r="K3" s="608"/>
    </row>
    <row r="4" spans="2:11">
      <c r="B4" s="132"/>
      <c r="C4" s="131"/>
      <c r="D4" s="277">
        <f>Table!G7</f>
        <v>45657</v>
      </c>
      <c r="E4" s="140"/>
      <c r="F4" s="140"/>
      <c r="G4" s="140"/>
      <c r="H4" s="140"/>
      <c r="I4" s="140"/>
      <c r="J4" s="140"/>
      <c r="K4" s="132"/>
    </row>
    <row r="5" spans="2:11" ht="37.5" customHeight="1">
      <c r="B5" s="132"/>
      <c r="C5" s="131"/>
      <c r="D5" s="766" t="s">
        <v>797</v>
      </c>
      <c r="E5" s="767"/>
      <c r="F5" s="768" t="s">
        <v>798</v>
      </c>
      <c r="G5" s="769"/>
      <c r="H5" s="766" t="s">
        <v>799</v>
      </c>
      <c r="I5" s="767"/>
      <c r="J5" s="768" t="s">
        <v>800</v>
      </c>
      <c r="K5" s="769"/>
    </row>
    <row r="6" spans="2:11" ht="45">
      <c r="B6" s="132"/>
      <c r="C6" s="132"/>
      <c r="D6" s="133"/>
      <c r="E6" s="134" t="s">
        <v>801</v>
      </c>
      <c r="F6" s="133"/>
      <c r="G6" s="134" t="s">
        <v>801</v>
      </c>
      <c r="H6" s="133"/>
      <c r="I6" s="134" t="s">
        <v>802</v>
      </c>
      <c r="J6" s="135"/>
      <c r="K6" s="134" t="s">
        <v>802</v>
      </c>
    </row>
    <row r="7" spans="2:11">
      <c r="B7" s="132"/>
      <c r="C7" s="105"/>
      <c r="D7" s="14" t="s">
        <v>293</v>
      </c>
      <c r="E7" s="14" t="s">
        <v>536</v>
      </c>
      <c r="F7" s="14" t="s">
        <v>538</v>
      </c>
      <c r="G7" s="14" t="s">
        <v>540</v>
      </c>
      <c r="H7" s="14" t="s">
        <v>542</v>
      </c>
      <c r="I7" s="14" t="s">
        <v>546</v>
      </c>
      <c r="J7" s="520" t="s">
        <v>548</v>
      </c>
      <c r="K7" s="520" t="s">
        <v>550</v>
      </c>
    </row>
    <row r="8" spans="2:11">
      <c r="B8" s="136" t="s">
        <v>293</v>
      </c>
      <c r="C8" s="137" t="s">
        <v>803</v>
      </c>
      <c r="D8" s="249">
        <v>18329.878780499999</v>
      </c>
      <c r="E8" s="249">
        <v>0</v>
      </c>
      <c r="F8" s="519"/>
      <c r="G8" s="519"/>
      <c r="H8" s="249">
        <v>28095.680577499999</v>
      </c>
      <c r="I8" s="249">
        <v>5632.8208418000004</v>
      </c>
      <c r="J8" s="521"/>
      <c r="K8" s="519"/>
    </row>
    <row r="9" spans="2:11">
      <c r="B9" s="14" t="s">
        <v>536</v>
      </c>
      <c r="C9" s="138" t="s">
        <v>804</v>
      </c>
      <c r="D9" s="247">
        <v>0</v>
      </c>
      <c r="E9" s="247">
        <v>0</v>
      </c>
      <c r="F9" s="247">
        <v>0</v>
      </c>
      <c r="G9" s="247">
        <v>0</v>
      </c>
      <c r="H9" s="247">
        <v>877.43119200000001</v>
      </c>
      <c r="I9" s="247">
        <v>0</v>
      </c>
      <c r="J9" s="248">
        <v>0</v>
      </c>
      <c r="K9" s="247">
        <v>0</v>
      </c>
    </row>
    <row r="10" spans="2:11">
      <c r="B10" s="14" t="s">
        <v>538</v>
      </c>
      <c r="C10" s="138" t="s">
        <v>549</v>
      </c>
      <c r="D10" s="247">
        <v>0</v>
      </c>
      <c r="E10" s="247">
        <v>0</v>
      </c>
      <c r="F10" s="247">
        <v>0</v>
      </c>
      <c r="G10" s="247">
        <v>0</v>
      </c>
      <c r="H10" s="247">
        <v>7756.0072360000004</v>
      </c>
      <c r="I10" s="247">
        <v>5632.8208418000004</v>
      </c>
      <c r="J10" s="247">
        <v>7756.0072360000004</v>
      </c>
      <c r="K10" s="247">
        <v>6318.6044805399997</v>
      </c>
    </row>
    <row r="11" spans="2:11">
      <c r="B11" s="14" t="s">
        <v>540</v>
      </c>
      <c r="C11" s="139" t="s">
        <v>805</v>
      </c>
      <c r="D11" s="247">
        <v>0</v>
      </c>
      <c r="E11" s="247">
        <v>0</v>
      </c>
      <c r="F11" s="247">
        <v>0</v>
      </c>
      <c r="G11" s="247">
        <v>0</v>
      </c>
      <c r="H11" s="247">
        <v>5668.3823867999999</v>
      </c>
      <c r="I11" s="247">
        <v>4354.1625043000004</v>
      </c>
      <c r="J11" s="247">
        <v>5668.3823867999999</v>
      </c>
      <c r="K11" s="247">
        <v>4355.0633493000005</v>
      </c>
    </row>
    <row r="12" spans="2:11">
      <c r="B12" s="14" t="s">
        <v>542</v>
      </c>
      <c r="C12" s="139" t="s">
        <v>806</v>
      </c>
      <c r="D12" s="247">
        <v>0</v>
      </c>
      <c r="E12" s="247">
        <v>0</v>
      </c>
      <c r="F12" s="247">
        <v>0</v>
      </c>
      <c r="G12" s="247">
        <v>0</v>
      </c>
      <c r="H12" s="247">
        <v>0</v>
      </c>
      <c r="I12" s="247">
        <v>0</v>
      </c>
      <c r="J12" s="247">
        <v>0</v>
      </c>
      <c r="K12" s="247">
        <v>0</v>
      </c>
    </row>
    <row r="13" spans="2:11" ht="30">
      <c r="B13" s="14" t="s">
        <v>544</v>
      </c>
      <c r="C13" s="139" t="s">
        <v>807</v>
      </c>
      <c r="D13" s="247">
        <v>0</v>
      </c>
      <c r="E13" s="247">
        <v>0</v>
      </c>
      <c r="F13" s="247">
        <v>0</v>
      </c>
      <c r="G13" s="247">
        <v>0</v>
      </c>
      <c r="H13" s="247">
        <v>2062.06873124</v>
      </c>
      <c r="I13" s="247">
        <v>1278.6583375</v>
      </c>
      <c r="J13" s="247">
        <v>2062.06873124</v>
      </c>
      <c r="K13" s="247">
        <v>1963.5411312399999</v>
      </c>
    </row>
    <row r="14" spans="2:11" ht="30">
      <c r="B14" s="14" t="s">
        <v>546</v>
      </c>
      <c r="C14" s="139" t="s">
        <v>808</v>
      </c>
      <c r="D14" s="247">
        <v>0</v>
      </c>
      <c r="E14" s="247">
        <v>0</v>
      </c>
      <c r="F14" s="247">
        <v>0</v>
      </c>
      <c r="G14" s="247">
        <v>0</v>
      </c>
      <c r="H14" s="247">
        <v>2.1086960000000001</v>
      </c>
      <c r="I14" s="247">
        <v>0</v>
      </c>
      <c r="J14" s="247">
        <v>2.1086960000000001</v>
      </c>
      <c r="K14" s="247">
        <v>0</v>
      </c>
    </row>
    <row r="15" spans="2:11" ht="30">
      <c r="B15" s="14" t="s">
        <v>548</v>
      </c>
      <c r="C15" s="139" t="s">
        <v>809</v>
      </c>
      <c r="D15" s="247">
        <v>0</v>
      </c>
      <c r="E15" s="247">
        <v>0</v>
      </c>
      <c r="F15" s="247">
        <v>0</v>
      </c>
      <c r="G15" s="247">
        <v>0</v>
      </c>
      <c r="H15" s="247">
        <v>54.059774219999312</v>
      </c>
      <c r="I15" s="247">
        <v>0</v>
      </c>
      <c r="J15" s="247">
        <v>54.059774219999312</v>
      </c>
      <c r="K15" s="247">
        <v>0</v>
      </c>
    </row>
    <row r="16" spans="2:11">
      <c r="B16" s="14" t="s">
        <v>552</v>
      </c>
      <c r="C16" s="138" t="s">
        <v>810</v>
      </c>
      <c r="D16" s="247">
        <v>0</v>
      </c>
      <c r="E16" s="247">
        <v>0</v>
      </c>
      <c r="F16" s="523"/>
      <c r="G16" s="523"/>
      <c r="H16" s="247">
        <v>339.63024999999999</v>
      </c>
      <c r="I16" s="247">
        <v>0</v>
      </c>
      <c r="J16" s="522"/>
      <c r="K16" s="523"/>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pageSetUpPr fitToPage="1"/>
  </sheetPr>
  <dimension ref="B2:G22"/>
  <sheetViews>
    <sheetView showGridLines="0" showRowColHeaders="0" zoomScale="90" zoomScaleNormal="90" workbookViewId="0">
      <selection activeCell="D28" sqref="D28"/>
    </sheetView>
  </sheetViews>
  <sheetFormatPr baseColWidth="10" defaultColWidth="11.42578125" defaultRowHeight="15"/>
  <cols>
    <col min="1" max="1" width="3.85546875" customWidth="1"/>
    <col min="3" max="3" width="48.28515625" customWidth="1"/>
    <col min="4" max="7" width="22.85546875" customWidth="1"/>
  </cols>
  <sheetData>
    <row r="2" spans="2:7" ht="18.75">
      <c r="B2" s="607" t="s">
        <v>811</v>
      </c>
      <c r="C2" s="607"/>
      <c r="D2" s="607"/>
      <c r="E2" s="607"/>
      <c r="F2" s="607"/>
      <c r="G2" s="607"/>
    </row>
    <row r="3" spans="2:7">
      <c r="B3" s="142"/>
      <c r="C3" s="152"/>
      <c r="D3" s="151"/>
      <c r="E3" s="151"/>
      <c r="F3" s="151"/>
      <c r="G3" s="541" t="s">
        <v>1195</v>
      </c>
    </row>
    <row r="4" spans="2:7">
      <c r="B4" s="131"/>
      <c r="C4" s="131"/>
      <c r="D4" s="277">
        <f>Table!G7</f>
        <v>45657</v>
      </c>
      <c r="E4" s="140"/>
      <c r="F4" s="140"/>
      <c r="G4" s="140"/>
    </row>
    <row r="5" spans="2:7">
      <c r="B5" s="142"/>
      <c r="C5" s="143"/>
      <c r="D5" s="766" t="s">
        <v>812</v>
      </c>
      <c r="E5" s="767"/>
      <c r="F5" s="772" t="s">
        <v>813</v>
      </c>
      <c r="G5" s="602"/>
    </row>
    <row r="6" spans="2:7">
      <c r="B6" s="142"/>
      <c r="C6" s="143"/>
      <c r="D6" s="770"/>
      <c r="E6" s="771"/>
      <c r="F6" s="766" t="s">
        <v>814</v>
      </c>
      <c r="G6" s="767"/>
    </row>
    <row r="7" spans="2:7" ht="45">
      <c r="B7" s="132"/>
      <c r="C7" s="144"/>
      <c r="D7" s="145"/>
      <c r="E7" s="134" t="s">
        <v>801</v>
      </c>
      <c r="F7" s="146"/>
      <c r="G7" s="134" t="s">
        <v>802</v>
      </c>
    </row>
    <row r="8" spans="2:7">
      <c r="B8" s="132"/>
      <c r="C8" s="144"/>
      <c r="D8" s="14" t="s">
        <v>293</v>
      </c>
      <c r="E8" s="14" t="s">
        <v>536</v>
      </c>
      <c r="F8" s="14" t="s">
        <v>538</v>
      </c>
      <c r="G8" s="14" t="s">
        <v>542</v>
      </c>
    </row>
    <row r="9" spans="2:7">
      <c r="B9" s="136" t="s">
        <v>553</v>
      </c>
      <c r="C9" s="147" t="s">
        <v>815</v>
      </c>
      <c r="D9" s="249">
        <v>0</v>
      </c>
      <c r="E9" s="249">
        <v>0</v>
      </c>
      <c r="F9" s="249">
        <v>0</v>
      </c>
      <c r="G9" s="249">
        <v>0</v>
      </c>
    </row>
    <row r="10" spans="2:7">
      <c r="B10" s="14" t="s">
        <v>554</v>
      </c>
      <c r="C10" s="148" t="s">
        <v>816</v>
      </c>
      <c r="D10" s="247">
        <v>0</v>
      </c>
      <c r="E10" s="247">
        <v>0</v>
      </c>
      <c r="F10" s="247">
        <v>0</v>
      </c>
      <c r="G10" s="247">
        <v>0</v>
      </c>
    </row>
    <row r="11" spans="2:7">
      <c r="B11" s="14" t="s">
        <v>555</v>
      </c>
      <c r="C11" s="148" t="s">
        <v>804</v>
      </c>
      <c r="D11" s="247">
        <v>0</v>
      </c>
      <c r="E11" s="247">
        <v>0</v>
      </c>
      <c r="F11" s="247">
        <v>0</v>
      </c>
      <c r="G11" s="247">
        <v>0</v>
      </c>
    </row>
    <row r="12" spans="2:7">
      <c r="B12" s="14" t="s">
        <v>557</v>
      </c>
      <c r="C12" s="148" t="s">
        <v>549</v>
      </c>
      <c r="D12" s="247">
        <v>0</v>
      </c>
      <c r="E12" s="247">
        <v>0</v>
      </c>
      <c r="F12" s="247">
        <v>0</v>
      </c>
      <c r="G12" s="247">
        <v>0</v>
      </c>
    </row>
    <row r="13" spans="2:7">
      <c r="B13" s="14" t="s">
        <v>558</v>
      </c>
      <c r="C13" s="149" t="s">
        <v>805</v>
      </c>
      <c r="D13" s="247">
        <v>0</v>
      </c>
      <c r="E13" s="247">
        <v>0</v>
      </c>
      <c r="F13" s="247">
        <v>0</v>
      </c>
      <c r="G13" s="247">
        <v>0</v>
      </c>
    </row>
    <row r="14" spans="2:7">
      <c r="B14" s="14" t="s">
        <v>559</v>
      </c>
      <c r="C14" s="149" t="s">
        <v>806</v>
      </c>
      <c r="D14" s="247">
        <v>0</v>
      </c>
      <c r="E14" s="247">
        <v>0</v>
      </c>
      <c r="F14" s="247">
        <v>0</v>
      </c>
      <c r="G14" s="247">
        <v>0</v>
      </c>
    </row>
    <row r="15" spans="2:7">
      <c r="B15" s="14" t="s">
        <v>560</v>
      </c>
      <c r="C15" s="149" t="s">
        <v>807</v>
      </c>
      <c r="D15" s="247">
        <v>0</v>
      </c>
      <c r="E15" s="247">
        <v>0</v>
      </c>
      <c r="F15" s="247">
        <v>0</v>
      </c>
      <c r="G15" s="247">
        <v>0</v>
      </c>
    </row>
    <row r="16" spans="2:7">
      <c r="B16" s="14" t="s">
        <v>561</v>
      </c>
      <c r="C16" s="149" t="s">
        <v>808</v>
      </c>
      <c r="D16" s="247">
        <v>0</v>
      </c>
      <c r="E16" s="247">
        <v>0</v>
      </c>
      <c r="F16" s="247">
        <v>0</v>
      </c>
      <c r="G16" s="247">
        <v>0</v>
      </c>
    </row>
    <row r="17" spans="2:7">
      <c r="B17" s="14" t="s">
        <v>562</v>
      </c>
      <c r="C17" s="149" t="s">
        <v>809</v>
      </c>
      <c r="D17" s="247">
        <v>0</v>
      </c>
      <c r="E17" s="247">
        <v>0</v>
      </c>
      <c r="F17" s="247">
        <v>0</v>
      </c>
      <c r="G17" s="247">
        <v>0</v>
      </c>
    </row>
    <row r="18" spans="2:7">
      <c r="B18" s="14" t="s">
        <v>563</v>
      </c>
      <c r="C18" s="148" t="s">
        <v>817</v>
      </c>
      <c r="D18" s="247">
        <v>0</v>
      </c>
      <c r="E18" s="247">
        <v>0</v>
      </c>
      <c r="F18" s="247">
        <v>0</v>
      </c>
      <c r="G18" s="247">
        <v>0</v>
      </c>
    </row>
    <row r="19" spans="2:7">
      <c r="B19" s="14" t="s">
        <v>818</v>
      </c>
      <c r="C19" s="148" t="s">
        <v>819</v>
      </c>
      <c r="D19" s="247">
        <v>0</v>
      </c>
      <c r="E19" s="247">
        <v>0</v>
      </c>
      <c r="F19" s="247">
        <v>0</v>
      </c>
      <c r="G19" s="247">
        <v>0</v>
      </c>
    </row>
    <row r="20" spans="2:7" ht="30">
      <c r="B20" s="136" t="s">
        <v>820</v>
      </c>
      <c r="C20" s="147" t="s">
        <v>821</v>
      </c>
      <c r="D20" s="249">
        <v>0</v>
      </c>
      <c r="E20" s="249">
        <v>0</v>
      </c>
      <c r="F20" s="249">
        <v>0</v>
      </c>
      <c r="G20" s="249">
        <v>0</v>
      </c>
    </row>
    <row r="21" spans="2:7" ht="30">
      <c r="B21" s="136">
        <v>241</v>
      </c>
      <c r="C21" s="147" t="s">
        <v>822</v>
      </c>
      <c r="D21" s="519"/>
      <c r="E21" s="519"/>
      <c r="F21" s="249">
        <v>0</v>
      </c>
      <c r="G21" s="249">
        <v>0</v>
      </c>
    </row>
    <row r="22" spans="2:7" ht="30">
      <c r="B22" s="136">
        <v>250</v>
      </c>
      <c r="C22" s="150" t="s">
        <v>823</v>
      </c>
      <c r="D22" s="249">
        <v>18329.878780499999</v>
      </c>
      <c r="E22" s="249">
        <v>0</v>
      </c>
      <c r="F22" s="519"/>
      <c r="G22" s="519"/>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pageSetUpPr fitToPage="1"/>
  </sheetPr>
  <dimension ref="B2:E8"/>
  <sheetViews>
    <sheetView showGridLines="0" showRowColHeaders="0" zoomScale="80" zoomScaleNormal="80" workbookViewId="0">
      <selection activeCell="G35" sqref="G35"/>
    </sheetView>
  </sheetViews>
  <sheetFormatPr baseColWidth="10" defaultColWidth="11.42578125" defaultRowHeight="15"/>
  <cols>
    <col min="1" max="1" width="3.85546875" customWidth="1"/>
    <col min="3" max="3" width="47.7109375" customWidth="1"/>
    <col min="4" max="5" width="33.7109375" customWidth="1"/>
  </cols>
  <sheetData>
    <row r="2" spans="2:5" ht="18.75">
      <c r="B2" s="607" t="s">
        <v>824</v>
      </c>
      <c r="C2" s="607"/>
      <c r="D2" s="607"/>
      <c r="E2" s="607"/>
    </row>
    <row r="3" spans="2:5">
      <c r="B3" s="152"/>
      <c r="D3" s="141"/>
      <c r="E3" s="541" t="s">
        <v>1195</v>
      </c>
    </row>
    <row r="4" spans="2:5">
      <c r="B4" s="132"/>
      <c r="C4" s="152"/>
      <c r="D4" s="364">
        <f>Table!G7</f>
        <v>45657</v>
      </c>
      <c r="E4" s="141"/>
    </row>
    <row r="5" spans="2:5" ht="60">
      <c r="B5" s="105"/>
      <c r="C5" s="153"/>
      <c r="D5" s="134" t="s">
        <v>825</v>
      </c>
      <c r="E5" s="154" t="s">
        <v>827</v>
      </c>
    </row>
    <row r="6" spans="2:5">
      <c r="B6" s="105"/>
      <c r="C6" s="153"/>
      <c r="D6" s="14" t="s">
        <v>293</v>
      </c>
      <c r="E6" s="14" t="s">
        <v>536</v>
      </c>
    </row>
    <row r="7" spans="2:5">
      <c r="B7" s="136" t="s">
        <v>293</v>
      </c>
      <c r="C7" s="150" t="s">
        <v>826</v>
      </c>
      <c r="D7" s="249">
        <v>17519.941723920005</v>
      </c>
      <c r="E7" s="249">
        <v>18329.878780499999</v>
      </c>
    </row>
    <row r="8" spans="2:5">
      <c r="D8" s="161"/>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tabColor theme="2" tint="-9.9978637043366805E-2"/>
    <pageSetUpPr fitToPage="1"/>
  </sheetPr>
  <dimension ref="B2:J61"/>
  <sheetViews>
    <sheetView showGridLines="0" showRowColHeaders="0" tabSelected="1" zoomScale="120" zoomScaleNormal="120" workbookViewId="0">
      <selection activeCell="J50" sqref="J50"/>
    </sheetView>
  </sheetViews>
  <sheetFormatPr baseColWidth="10" defaultColWidth="11.42578125" defaultRowHeight="15"/>
  <cols>
    <col min="1" max="1" width="3.85546875" customWidth="1"/>
    <col min="2" max="2" width="11.42578125" style="7"/>
    <col min="3" max="3" width="104.28515625" customWidth="1"/>
  </cols>
  <sheetData>
    <row r="2" spans="2:10" ht="18.75">
      <c r="B2" s="607" t="s">
        <v>904</v>
      </c>
      <c r="C2" s="607"/>
      <c r="D2" s="607"/>
      <c r="E2" s="607"/>
      <c r="F2" s="607"/>
      <c r="G2" s="607"/>
      <c r="H2" s="607"/>
    </row>
    <row r="3" spans="2:10">
      <c r="B3" s="12"/>
      <c r="F3" s="608" t="s">
        <v>1195</v>
      </c>
      <c r="G3" s="608"/>
      <c r="H3" s="608"/>
    </row>
    <row r="4" spans="2:10">
      <c r="B4"/>
      <c r="H4" s="206"/>
    </row>
    <row r="5" spans="2:10">
      <c r="B5"/>
      <c r="H5" s="206"/>
    </row>
    <row r="6" spans="2:10">
      <c r="B6" s="162"/>
      <c r="C6" s="165"/>
      <c r="D6" s="9" t="s">
        <v>2</v>
      </c>
      <c r="E6" s="9" t="s">
        <v>3</v>
      </c>
      <c r="F6" s="9" t="s">
        <v>4</v>
      </c>
      <c r="G6" s="9" t="s">
        <v>36</v>
      </c>
      <c r="H6" s="9" t="s">
        <v>37</v>
      </c>
    </row>
    <row r="7" spans="2:10">
      <c r="B7" s="163"/>
      <c r="C7" s="166"/>
      <c r="D7" s="343">
        <f>Table!G8</f>
        <v>45930</v>
      </c>
      <c r="E7" s="196">
        <f>EOMONTH(D7,-3)</f>
        <v>45838</v>
      </c>
      <c r="F7" s="196">
        <f>EOMONTH(E7,-3)</f>
        <v>45747</v>
      </c>
      <c r="G7" s="196">
        <f>EOMONTH(F7,-3)</f>
        <v>45657</v>
      </c>
      <c r="H7" s="196">
        <f>EOMONTH(G7,-3)</f>
        <v>45565</v>
      </c>
    </row>
    <row r="8" spans="2:10">
      <c r="B8" s="460"/>
      <c r="C8" s="612" t="s">
        <v>38</v>
      </c>
      <c r="D8" s="613"/>
      <c r="E8" s="613"/>
      <c r="F8" s="613"/>
      <c r="G8" s="613"/>
      <c r="H8" s="614"/>
    </row>
    <row r="9" spans="2:10">
      <c r="B9" s="2">
        <v>1</v>
      </c>
      <c r="C9" s="44" t="s">
        <v>39</v>
      </c>
      <c r="D9" s="552">
        <v>3817.3900248099999</v>
      </c>
      <c r="E9" s="552">
        <v>3791.4536073899999</v>
      </c>
      <c r="F9" s="552">
        <v>3801.0551437199997</v>
      </c>
      <c r="G9" s="552">
        <v>3798.8576460999998</v>
      </c>
      <c r="H9" s="552">
        <v>3763.19812379</v>
      </c>
    </row>
    <row r="10" spans="2:10">
      <c r="B10" s="2">
        <v>2</v>
      </c>
      <c r="C10" s="44" t="s">
        <v>40</v>
      </c>
      <c r="D10" s="552">
        <v>4167.3900248099999</v>
      </c>
      <c r="E10" s="552">
        <v>4141.4536073899999</v>
      </c>
      <c r="F10" s="552">
        <v>4151.0551437200002</v>
      </c>
      <c r="G10" s="552">
        <v>4148.8576461000002</v>
      </c>
      <c r="H10" s="552">
        <v>4113.19812379</v>
      </c>
    </row>
    <row r="11" spans="2:10">
      <c r="B11" s="2">
        <v>3</v>
      </c>
      <c r="C11" s="44" t="s">
        <v>41</v>
      </c>
      <c r="D11" s="552">
        <v>4667.3900248100008</v>
      </c>
      <c r="E11" s="552">
        <v>4641.4536073900008</v>
      </c>
      <c r="F11" s="552">
        <v>4651.0551437200002</v>
      </c>
      <c r="G11" s="552">
        <v>4648.8576461000002</v>
      </c>
      <c r="H11" s="552">
        <v>4513.19812379</v>
      </c>
    </row>
    <row r="12" spans="2:10">
      <c r="B12" s="461"/>
      <c r="C12" s="609" t="s">
        <v>42</v>
      </c>
      <c r="D12" s="610"/>
      <c r="E12" s="610"/>
      <c r="F12" s="610"/>
      <c r="G12" s="610"/>
      <c r="H12" s="611"/>
    </row>
    <row r="13" spans="2:10">
      <c r="B13" s="2">
        <v>4</v>
      </c>
      <c r="C13" s="44" t="s">
        <v>905</v>
      </c>
      <c r="D13" s="553">
        <v>16736.72812082</v>
      </c>
      <c r="E13" s="553">
        <v>16537.962769440001</v>
      </c>
      <c r="F13" s="553">
        <v>20395.48493735</v>
      </c>
      <c r="G13" s="553">
        <v>20437.623038630001</v>
      </c>
      <c r="H13" s="553">
        <v>20548.896230549999</v>
      </c>
    </row>
    <row r="14" spans="2:10">
      <c r="B14" s="585" t="s">
        <v>1373</v>
      </c>
      <c r="C14" s="586" t="s">
        <v>1374</v>
      </c>
      <c r="D14" s="799"/>
      <c r="E14" s="799"/>
      <c r="F14" s="799"/>
      <c r="G14" s="799"/>
      <c r="H14" s="799"/>
    </row>
    <row r="15" spans="2:10">
      <c r="B15" s="461"/>
      <c r="C15" s="609" t="s">
        <v>906</v>
      </c>
      <c r="D15" s="610"/>
      <c r="E15" s="610"/>
      <c r="F15" s="610"/>
      <c r="G15" s="610"/>
      <c r="H15" s="611"/>
      <c r="J15" s="355"/>
    </row>
    <row r="16" spans="2:10">
      <c r="B16" s="2">
        <v>5</v>
      </c>
      <c r="C16" s="44" t="s">
        <v>907</v>
      </c>
      <c r="D16" s="554">
        <v>0.2281</v>
      </c>
      <c r="E16" s="554">
        <v>0.2293</v>
      </c>
      <c r="F16" s="554">
        <v>0.18640000000000001</v>
      </c>
      <c r="G16" s="554">
        <v>0.18590000000000001</v>
      </c>
      <c r="H16" s="554">
        <v>0.18310000000000001</v>
      </c>
    </row>
    <row r="17" spans="2:8">
      <c r="B17" s="590" t="s">
        <v>1375</v>
      </c>
      <c r="C17" s="591" t="s">
        <v>162</v>
      </c>
      <c r="D17" s="801"/>
      <c r="E17" s="801"/>
      <c r="F17" s="801"/>
      <c r="G17" s="801"/>
      <c r="H17" s="801"/>
    </row>
    <row r="18" spans="2:8">
      <c r="B18" s="587" t="s">
        <v>1376</v>
      </c>
      <c r="C18" s="588" t="s">
        <v>1377</v>
      </c>
      <c r="D18" s="801"/>
      <c r="E18" s="801"/>
      <c r="F18" s="801"/>
      <c r="G18" s="801"/>
      <c r="H18" s="801"/>
    </row>
    <row r="19" spans="2:8">
      <c r="B19" s="2">
        <v>6</v>
      </c>
      <c r="C19" s="44" t="s">
        <v>43</v>
      </c>
      <c r="D19" s="554">
        <v>0.249</v>
      </c>
      <c r="E19" s="554">
        <v>0.25040000000000001</v>
      </c>
      <c r="F19" s="554">
        <v>0.20349999999999999</v>
      </c>
      <c r="G19" s="554">
        <v>0.20300000000000001</v>
      </c>
      <c r="H19" s="554">
        <v>0.20019999999999999</v>
      </c>
    </row>
    <row r="20" spans="2:8">
      <c r="B20" s="585" t="s">
        <v>959</v>
      </c>
      <c r="C20" s="592" t="s">
        <v>162</v>
      </c>
      <c r="D20" s="801"/>
      <c r="E20" s="801"/>
      <c r="F20" s="801"/>
      <c r="G20" s="801"/>
      <c r="H20" s="801"/>
    </row>
    <row r="21" spans="2:8">
      <c r="B21" s="593" t="s">
        <v>961</v>
      </c>
      <c r="C21" s="594" t="s">
        <v>1381</v>
      </c>
      <c r="D21" s="802"/>
      <c r="E21" s="802"/>
      <c r="F21" s="802"/>
      <c r="G21" s="802"/>
      <c r="H21" s="802"/>
    </row>
    <row r="22" spans="2:8">
      <c r="B22" s="2">
        <v>7</v>
      </c>
      <c r="C22" s="44" t="s">
        <v>44</v>
      </c>
      <c r="D22" s="554">
        <v>0.27889999999999998</v>
      </c>
      <c r="E22" s="554">
        <v>0.28070000000000001</v>
      </c>
      <c r="F22" s="554">
        <v>0.22800000000000001</v>
      </c>
      <c r="G22" s="554">
        <v>0.22750000000000001</v>
      </c>
      <c r="H22" s="554">
        <v>0.21959999999999999</v>
      </c>
    </row>
    <row r="23" spans="2:8">
      <c r="B23" s="590" t="s">
        <v>1378</v>
      </c>
      <c r="C23" s="591" t="s">
        <v>162</v>
      </c>
      <c r="D23" s="801"/>
      <c r="E23" s="801"/>
      <c r="F23" s="801"/>
      <c r="G23" s="801"/>
      <c r="H23" s="801"/>
    </row>
    <row r="24" spans="2:8">
      <c r="B24" s="585" t="s">
        <v>1379</v>
      </c>
      <c r="C24" s="586" t="s">
        <v>1380</v>
      </c>
      <c r="D24" s="800"/>
      <c r="E24" s="800"/>
      <c r="F24" s="800"/>
      <c r="G24" s="800"/>
      <c r="H24" s="800"/>
    </row>
    <row r="25" spans="2:8">
      <c r="B25" s="461"/>
      <c r="C25" s="615" t="s">
        <v>908</v>
      </c>
      <c r="D25" s="616"/>
      <c r="E25" s="616"/>
      <c r="F25" s="616"/>
      <c r="G25" s="616"/>
      <c r="H25" s="617"/>
    </row>
    <row r="26" spans="2:8">
      <c r="B26" s="2" t="s">
        <v>45</v>
      </c>
      <c r="C26" s="45" t="s">
        <v>909</v>
      </c>
      <c r="D26" s="554">
        <v>1.0999999999999996E-2</v>
      </c>
      <c r="E26" s="554">
        <v>1.0999999999999996E-2</v>
      </c>
      <c r="F26" s="554">
        <v>1.0999999999999996E-2</v>
      </c>
      <c r="G26" s="554">
        <v>1.0999999999999996E-2</v>
      </c>
      <c r="H26" s="554">
        <v>1.0999999999999996E-2</v>
      </c>
    </row>
    <row r="27" spans="2:8">
      <c r="B27" s="2" t="s">
        <v>1370</v>
      </c>
      <c r="C27" s="45" t="s">
        <v>910</v>
      </c>
      <c r="D27" s="554">
        <v>6.2000000000000041E-3</v>
      </c>
      <c r="E27" s="554">
        <v>6.2000000000000041E-3</v>
      </c>
      <c r="F27" s="554">
        <v>6.2000000000000041E-3</v>
      </c>
      <c r="G27" s="554">
        <v>6.2000000000000041E-3</v>
      </c>
      <c r="H27" s="554">
        <v>6.2000000000000041E-3</v>
      </c>
    </row>
    <row r="28" spans="2:8">
      <c r="B28" s="2" t="s">
        <v>1371</v>
      </c>
      <c r="C28" s="45" t="s">
        <v>911</v>
      </c>
      <c r="D28" s="554">
        <v>8.3000000000000018E-3</v>
      </c>
      <c r="E28" s="554">
        <v>8.3000000000000018E-3</v>
      </c>
      <c r="F28" s="554">
        <v>8.3000000000000018E-3</v>
      </c>
      <c r="G28" s="554">
        <v>8.3000000000000018E-3</v>
      </c>
      <c r="H28" s="554">
        <v>8.3000000000000018E-3</v>
      </c>
    </row>
    <row r="29" spans="2:8">
      <c r="B29" s="2" t="s">
        <v>1372</v>
      </c>
      <c r="C29" s="45" t="s">
        <v>46</v>
      </c>
      <c r="D29" s="554">
        <v>9.0999999999999998E-2</v>
      </c>
      <c r="E29" s="554">
        <v>9.0999999999999998E-2</v>
      </c>
      <c r="F29" s="554">
        <v>9.0999999999999998E-2</v>
      </c>
      <c r="G29" s="554">
        <v>9.0999999999999998E-2</v>
      </c>
      <c r="H29" s="554">
        <v>9.0999999999999998E-2</v>
      </c>
    </row>
    <row r="30" spans="2:8">
      <c r="B30" s="461"/>
      <c r="C30" s="615" t="s">
        <v>912</v>
      </c>
      <c r="D30" s="616"/>
      <c r="E30" s="616"/>
      <c r="F30" s="616"/>
      <c r="G30" s="616"/>
      <c r="H30" s="617"/>
    </row>
    <row r="31" spans="2:8">
      <c r="B31" s="2">
        <v>8</v>
      </c>
      <c r="C31" s="44" t="s">
        <v>47</v>
      </c>
      <c r="D31" s="554">
        <v>2.4999999999970126E-2</v>
      </c>
      <c r="E31" s="554">
        <v>2.5000000000241867E-2</v>
      </c>
      <c r="F31" s="554">
        <v>2.4999999999816138E-2</v>
      </c>
      <c r="G31" s="554">
        <v>2.500000000020795E-2</v>
      </c>
      <c r="H31" s="554">
        <v>2.4999999999817508E-2</v>
      </c>
    </row>
    <row r="32" spans="2:8">
      <c r="B32" s="2" t="s">
        <v>12</v>
      </c>
      <c r="C32" s="44" t="s">
        <v>48</v>
      </c>
      <c r="D32" s="554" t="s">
        <v>1025</v>
      </c>
      <c r="E32" s="3" t="s">
        <v>1025</v>
      </c>
      <c r="F32" s="3" t="s">
        <v>1025</v>
      </c>
      <c r="G32" s="3" t="s">
        <v>1025</v>
      </c>
      <c r="H32" s="3" t="s">
        <v>1025</v>
      </c>
    </row>
    <row r="33" spans="2:8">
      <c r="B33" s="2">
        <v>9</v>
      </c>
      <c r="C33" s="44" t="s">
        <v>49</v>
      </c>
      <c r="D33" s="554">
        <v>2.4999999999970126E-2</v>
      </c>
      <c r="E33" s="554">
        <v>2.5000000000241867E-2</v>
      </c>
      <c r="F33" s="554">
        <v>2.4999999999816138E-2</v>
      </c>
      <c r="G33" s="554">
        <v>2.500000000020795E-2</v>
      </c>
      <c r="H33" s="554">
        <v>2.4999999999817508E-2</v>
      </c>
    </row>
    <row r="34" spans="2:8">
      <c r="B34" s="2" t="s">
        <v>50</v>
      </c>
      <c r="C34" s="44" t="s">
        <v>51</v>
      </c>
      <c r="D34" s="554">
        <v>4.5000000000185225E-2</v>
      </c>
      <c r="E34" s="554">
        <v>4.4999999999709758E-2</v>
      </c>
      <c r="F34" s="554">
        <v>4.4999999999963229E-2</v>
      </c>
      <c r="G34" s="554">
        <v>4.5000000000080732E-2</v>
      </c>
      <c r="H34" s="554">
        <v>4.4999999999768843E-2</v>
      </c>
    </row>
    <row r="35" spans="2:8">
      <c r="B35" s="2">
        <v>10</v>
      </c>
      <c r="C35" s="44" t="s">
        <v>52</v>
      </c>
      <c r="D35" s="554" t="s">
        <v>1025</v>
      </c>
      <c r="E35" s="3" t="s">
        <v>1025</v>
      </c>
      <c r="F35" s="3" t="s">
        <v>1025</v>
      </c>
      <c r="G35" s="3" t="s">
        <v>1025</v>
      </c>
      <c r="H35" s="3" t="s">
        <v>1025</v>
      </c>
    </row>
    <row r="36" spans="2:8">
      <c r="B36" s="2" t="s">
        <v>53</v>
      </c>
      <c r="C36" s="45" t="s">
        <v>913</v>
      </c>
      <c r="D36" s="554" t="s">
        <v>1025</v>
      </c>
      <c r="E36" s="3" t="s">
        <v>1025</v>
      </c>
      <c r="F36" s="3" t="s">
        <v>1025</v>
      </c>
      <c r="G36" s="3" t="s">
        <v>1025</v>
      </c>
      <c r="H36" s="3" t="s">
        <v>1025</v>
      </c>
    </row>
    <row r="37" spans="2:8">
      <c r="B37" s="2">
        <v>11</v>
      </c>
      <c r="C37" s="44" t="s">
        <v>54</v>
      </c>
      <c r="D37" s="554">
        <v>9.5000000000125484E-2</v>
      </c>
      <c r="E37" s="554">
        <v>9.5000000000193485E-2</v>
      </c>
      <c r="F37" s="554">
        <v>9.4999999999595505E-2</v>
      </c>
      <c r="G37" s="554">
        <v>9.5000000000496632E-2</v>
      </c>
      <c r="H37" s="554">
        <v>9.4999999999403867E-2</v>
      </c>
    </row>
    <row r="38" spans="2:8">
      <c r="B38" s="2" t="s">
        <v>55</v>
      </c>
      <c r="C38" s="44" t="s">
        <v>56</v>
      </c>
      <c r="D38" s="554">
        <v>0.186</v>
      </c>
      <c r="E38" s="554">
        <v>0.186</v>
      </c>
      <c r="F38" s="554">
        <v>0.186</v>
      </c>
      <c r="G38" s="554">
        <v>0.186</v>
      </c>
      <c r="H38" s="554">
        <v>0.186</v>
      </c>
    </row>
    <row r="39" spans="2:8">
      <c r="B39" s="2">
        <v>12</v>
      </c>
      <c r="C39" s="44" t="s">
        <v>57</v>
      </c>
      <c r="D39" s="554">
        <v>0.1769</v>
      </c>
      <c r="E39" s="554">
        <v>0.17809999999999998</v>
      </c>
      <c r="F39" s="554">
        <v>0.13519999999999999</v>
      </c>
      <c r="G39" s="554">
        <v>0.13469999999999999</v>
      </c>
      <c r="H39" s="554">
        <v>0.13190000000000002</v>
      </c>
    </row>
    <row r="40" spans="2:8">
      <c r="B40" s="461"/>
      <c r="C40" s="609" t="s">
        <v>58</v>
      </c>
      <c r="D40" s="610"/>
      <c r="E40" s="610"/>
      <c r="F40" s="610"/>
      <c r="G40" s="610"/>
      <c r="H40" s="611"/>
    </row>
    <row r="41" spans="2:8">
      <c r="B41" s="2">
        <v>13</v>
      </c>
      <c r="C41" s="167" t="s">
        <v>914</v>
      </c>
      <c r="D41" s="552">
        <v>48217.842289089996</v>
      </c>
      <c r="E41" s="552">
        <v>48497.006055650003</v>
      </c>
      <c r="F41" s="552">
        <v>48553.361754960002</v>
      </c>
      <c r="G41" s="552">
        <v>47503.350188240001</v>
      </c>
      <c r="H41" s="552">
        <v>47149.447730650005</v>
      </c>
    </row>
    <row r="42" spans="2:8">
      <c r="B42" s="3">
        <v>14</v>
      </c>
      <c r="C42" s="67" t="s">
        <v>915</v>
      </c>
      <c r="D42" s="555">
        <v>8.6400000000000005E-2</v>
      </c>
      <c r="E42" s="555">
        <v>8.5400000000000004E-2</v>
      </c>
      <c r="F42" s="555">
        <v>8.5500000000000007E-2</v>
      </c>
      <c r="G42" s="555">
        <v>8.7300000000000003E-2</v>
      </c>
      <c r="H42" s="555">
        <v>8.72E-2</v>
      </c>
    </row>
    <row r="43" spans="2:8">
      <c r="B43" s="461"/>
      <c r="C43" s="615" t="s">
        <v>916</v>
      </c>
      <c r="D43" s="616"/>
      <c r="E43" s="616"/>
      <c r="F43" s="616"/>
      <c r="G43" s="616"/>
      <c r="H43" s="617"/>
    </row>
    <row r="44" spans="2:8">
      <c r="B44" s="3" t="s">
        <v>59</v>
      </c>
      <c r="C44" s="45" t="s">
        <v>391</v>
      </c>
      <c r="D44" s="164"/>
      <c r="E44" s="164"/>
      <c r="F44" s="164"/>
      <c r="G44" s="164"/>
      <c r="H44" s="164"/>
    </row>
    <row r="45" spans="2:8">
      <c r="B45" s="3" t="s">
        <v>60</v>
      </c>
      <c r="C45" s="45" t="s">
        <v>910</v>
      </c>
      <c r="D45" s="164"/>
      <c r="E45" s="164"/>
      <c r="F45" s="164"/>
      <c r="G45" s="164"/>
      <c r="H45" s="164"/>
    </row>
    <row r="46" spans="2:8">
      <c r="B46" s="3" t="s">
        <v>61</v>
      </c>
      <c r="C46" s="45" t="s">
        <v>63</v>
      </c>
      <c r="D46" s="164"/>
      <c r="E46" s="164"/>
      <c r="F46" s="164"/>
      <c r="G46" s="164"/>
      <c r="H46" s="164"/>
    </row>
    <row r="47" spans="2:8">
      <c r="B47" s="461"/>
      <c r="C47" s="615" t="s">
        <v>917</v>
      </c>
      <c r="D47" s="616"/>
      <c r="E47" s="616"/>
      <c r="F47" s="616"/>
      <c r="G47" s="616"/>
      <c r="H47" s="617"/>
    </row>
    <row r="48" spans="2:8">
      <c r="B48" s="3" t="s">
        <v>62</v>
      </c>
      <c r="C48" s="168" t="s">
        <v>394</v>
      </c>
      <c r="D48" s="164"/>
      <c r="E48" s="164"/>
      <c r="F48" s="164"/>
      <c r="G48" s="164"/>
      <c r="H48" s="164"/>
    </row>
    <row r="49" spans="2:8">
      <c r="B49" s="3" t="s">
        <v>64</v>
      </c>
      <c r="C49" s="589" t="s">
        <v>396</v>
      </c>
      <c r="D49" s="164"/>
      <c r="E49" s="164"/>
      <c r="F49" s="164"/>
      <c r="G49" s="164"/>
      <c r="H49" s="164"/>
    </row>
    <row r="50" spans="2:8">
      <c r="B50" s="461"/>
      <c r="C50" s="609" t="s">
        <v>65</v>
      </c>
      <c r="D50" s="610"/>
      <c r="E50" s="610"/>
      <c r="F50" s="610"/>
      <c r="G50" s="610"/>
      <c r="H50" s="611"/>
    </row>
    <row r="51" spans="2:8">
      <c r="B51" s="2">
        <v>15</v>
      </c>
      <c r="C51" s="167" t="s">
        <v>66</v>
      </c>
      <c r="D51" s="552">
        <v>8681.5002538099998</v>
      </c>
      <c r="E51" s="552">
        <v>8879.1946286599996</v>
      </c>
      <c r="F51" s="552">
        <v>8716.2919353199995</v>
      </c>
      <c r="G51" s="552">
        <v>7566.9465694399996</v>
      </c>
      <c r="H51" s="552">
        <v>6211.8066384100002</v>
      </c>
    </row>
    <row r="52" spans="2:8">
      <c r="B52" s="3" t="s">
        <v>67</v>
      </c>
      <c r="C52" s="67" t="s">
        <v>68</v>
      </c>
      <c r="D52" s="552">
        <v>2451.47779201</v>
      </c>
      <c r="E52" s="552">
        <v>2662.44289441</v>
      </c>
      <c r="F52" s="552">
        <v>2179.7468098899999</v>
      </c>
      <c r="G52" s="552">
        <v>2002.9137720199999</v>
      </c>
      <c r="H52" s="552">
        <v>2223.0336762399997</v>
      </c>
    </row>
    <row r="53" spans="2:8">
      <c r="B53" s="3" t="s">
        <v>69</v>
      </c>
      <c r="C53" s="67" t="s">
        <v>70</v>
      </c>
      <c r="D53" s="552">
        <v>288.05075962500001</v>
      </c>
      <c r="E53" s="552">
        <v>278.88091502499998</v>
      </c>
      <c r="F53" s="552">
        <v>218.87150389999999</v>
      </c>
      <c r="G53" s="552">
        <v>209.89724672999998</v>
      </c>
      <c r="H53" s="552">
        <v>282.6337375</v>
      </c>
    </row>
    <row r="54" spans="2:8">
      <c r="B54" s="2">
        <v>16</v>
      </c>
      <c r="C54" s="167" t="s">
        <v>71</v>
      </c>
      <c r="D54" s="552">
        <v>2163.4270323850001</v>
      </c>
      <c r="E54" s="552">
        <v>2383.5619793850001</v>
      </c>
      <c r="F54" s="552">
        <v>1960.87530599</v>
      </c>
      <c r="G54" s="552">
        <v>1793.0165253</v>
      </c>
      <c r="H54" s="552">
        <v>1940.3999387399999</v>
      </c>
    </row>
    <row r="55" spans="2:8">
      <c r="B55" s="2">
        <v>17</v>
      </c>
      <c r="C55" s="167" t="s">
        <v>72</v>
      </c>
      <c r="D55" s="555">
        <v>4.0128463423327796</v>
      </c>
      <c r="E55" s="555">
        <v>3.7251788312846701</v>
      </c>
      <c r="F55" s="555">
        <v>3.9177</v>
      </c>
      <c r="G55" s="555">
        <v>3.6259000000000001</v>
      </c>
      <c r="H55" s="555">
        <v>2.7568999999999999</v>
      </c>
    </row>
    <row r="56" spans="2:8">
      <c r="B56" s="461"/>
      <c r="C56" s="609" t="s">
        <v>73</v>
      </c>
      <c r="D56" s="610"/>
      <c r="E56" s="610"/>
      <c r="F56" s="610"/>
      <c r="G56" s="610"/>
      <c r="H56" s="611"/>
    </row>
    <row r="57" spans="2:8">
      <c r="B57" s="2">
        <v>18</v>
      </c>
      <c r="C57" s="167" t="s">
        <v>74</v>
      </c>
      <c r="D57" s="552">
        <v>39031.234984859999</v>
      </c>
      <c r="E57" s="552">
        <v>39957.437810050003</v>
      </c>
      <c r="F57" s="552">
        <v>42086.231556899998</v>
      </c>
      <c r="G57" s="552">
        <v>38892.53071436</v>
      </c>
      <c r="H57" s="552">
        <v>39756.655756199994</v>
      </c>
    </row>
    <row r="58" spans="2:8">
      <c r="B58" s="2">
        <v>19</v>
      </c>
      <c r="C58" s="48" t="s">
        <v>75</v>
      </c>
      <c r="D58" s="552">
        <v>28635.289773680001</v>
      </c>
      <c r="E58" s="552">
        <v>28681.16940975</v>
      </c>
      <c r="F58" s="552">
        <v>30323.975671430002</v>
      </c>
      <c r="G58" s="552">
        <v>29157.427554379999</v>
      </c>
      <c r="H58" s="552">
        <v>29892.617593049999</v>
      </c>
    </row>
    <row r="59" spans="2:8">
      <c r="B59" s="2">
        <v>20</v>
      </c>
      <c r="C59" s="167" t="s">
        <v>76</v>
      </c>
      <c r="D59" s="555">
        <v>1.363</v>
      </c>
      <c r="E59" s="555">
        <v>1.3932</v>
      </c>
      <c r="F59" s="555">
        <v>1.3878999999999999</v>
      </c>
      <c r="G59" s="555">
        <v>1.3339000000000001</v>
      </c>
      <c r="H59" s="555">
        <v>1.33</v>
      </c>
    </row>
    <row r="61" spans="2:8">
      <c r="C61" s="584"/>
    </row>
  </sheetData>
  <mergeCells count="12">
    <mergeCell ref="B2:H2"/>
    <mergeCell ref="C50:H50"/>
    <mergeCell ref="C56:H56"/>
    <mergeCell ref="C12:H12"/>
    <mergeCell ref="C8:H8"/>
    <mergeCell ref="C15:H15"/>
    <mergeCell ref="C25:H25"/>
    <mergeCell ref="C30:H30"/>
    <mergeCell ref="C40:H40"/>
    <mergeCell ref="C43:H43"/>
    <mergeCell ref="C47:H47"/>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64" orientation="landscape" r:id="rId1"/>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pageSetUpPr fitToPage="1"/>
  </sheetPr>
  <dimension ref="B2:G13"/>
  <sheetViews>
    <sheetView showGridLines="0" showRowColHeaders="0" zoomScale="96" zoomScaleNormal="96" workbookViewId="0">
      <selection activeCell="E15" sqref="E15"/>
    </sheetView>
  </sheetViews>
  <sheetFormatPr baseColWidth="10" defaultColWidth="11.42578125" defaultRowHeight="15"/>
  <cols>
    <col min="1" max="1" width="4" customWidth="1"/>
    <col min="2" max="2" width="8.7109375" customWidth="1"/>
    <col min="3" max="3" width="19.7109375" customWidth="1"/>
    <col min="4" max="7" width="14.140625" customWidth="1"/>
  </cols>
  <sheetData>
    <row r="2" spans="2:7" ht="18.75">
      <c r="B2" s="607" t="s">
        <v>930</v>
      </c>
      <c r="C2" s="607"/>
      <c r="D2" s="607"/>
      <c r="E2" s="607"/>
      <c r="F2" s="607"/>
      <c r="G2" s="607"/>
    </row>
    <row r="3" spans="2:7">
      <c r="B3" s="176"/>
      <c r="C3" s="176"/>
      <c r="D3" s="176"/>
      <c r="E3" s="176"/>
      <c r="F3" s="608" t="s">
        <v>1195</v>
      </c>
      <c r="G3" s="608"/>
    </row>
    <row r="4" spans="2:7">
      <c r="C4" s="176"/>
      <c r="E4" s="176"/>
      <c r="F4" s="176"/>
      <c r="G4" s="176"/>
    </row>
    <row r="5" spans="2:7">
      <c r="B5" s="773" t="s">
        <v>931</v>
      </c>
      <c r="C5" s="774"/>
      <c r="D5" s="177" t="s">
        <v>2</v>
      </c>
      <c r="E5" s="177" t="s">
        <v>3</v>
      </c>
      <c r="F5" s="177" t="s">
        <v>4</v>
      </c>
      <c r="G5" s="177" t="s">
        <v>36</v>
      </c>
    </row>
    <row r="6" spans="2:7" ht="32.25" customHeight="1">
      <c r="B6" s="775"/>
      <c r="C6" s="776"/>
      <c r="D6" s="779" t="s">
        <v>932</v>
      </c>
      <c r="E6" s="780"/>
      <c r="F6" s="779" t="s">
        <v>933</v>
      </c>
      <c r="G6" s="780"/>
    </row>
    <row r="7" spans="2:7" ht="15" customHeight="1">
      <c r="B7" s="777"/>
      <c r="C7" s="778"/>
      <c r="D7" s="349">
        <f>Table!G7</f>
        <v>45657</v>
      </c>
      <c r="E7" s="348">
        <f>EOMONTH(D7,-12)</f>
        <v>45291</v>
      </c>
      <c r="F7" s="348">
        <f>D7</f>
        <v>45657</v>
      </c>
      <c r="G7" s="348">
        <f>E7</f>
        <v>45291</v>
      </c>
    </row>
    <row r="8" spans="2:7">
      <c r="B8" s="178">
        <v>1</v>
      </c>
      <c r="C8" s="179" t="s">
        <v>934</v>
      </c>
      <c r="D8" s="372">
        <v>-7.1318413700000001</v>
      </c>
      <c r="E8" s="372">
        <v>-16.032901385923221</v>
      </c>
      <c r="F8" s="372">
        <v>24.404387549999999</v>
      </c>
      <c r="G8" s="372">
        <v>77.720597860446603</v>
      </c>
    </row>
    <row r="9" spans="2:7">
      <c r="B9" s="178">
        <v>2</v>
      </c>
      <c r="C9" s="180" t="s">
        <v>935</v>
      </c>
      <c r="D9" s="372">
        <v>5.1324642599999999</v>
      </c>
      <c r="E9" s="372">
        <v>16.219024447800624</v>
      </c>
      <c r="F9" s="372">
        <v>-163.76168211999999</v>
      </c>
      <c r="G9" s="372">
        <v>-77.720597860446603</v>
      </c>
    </row>
    <row r="10" spans="2:7">
      <c r="B10" s="178">
        <v>3</v>
      </c>
      <c r="C10" s="179" t="s">
        <v>936</v>
      </c>
      <c r="D10" s="372">
        <v>15.8927406</v>
      </c>
      <c r="E10" s="372">
        <v>13.438443116116217</v>
      </c>
      <c r="F10" s="373"/>
      <c r="G10" s="373"/>
    </row>
    <row r="11" spans="2:7">
      <c r="B11" s="178">
        <v>4</v>
      </c>
      <c r="C11" s="179" t="s">
        <v>937</v>
      </c>
      <c r="D11" s="372">
        <v>-18.49737335</v>
      </c>
      <c r="E11" s="372">
        <v>-16.978509296998627</v>
      </c>
      <c r="F11" s="373"/>
      <c r="G11" s="373"/>
    </row>
    <row r="12" spans="2:7">
      <c r="B12" s="178">
        <v>5</v>
      </c>
      <c r="C12" s="179" t="s">
        <v>938</v>
      </c>
      <c r="D12" s="372">
        <v>-19.480194019999999</v>
      </c>
      <c r="E12" s="372">
        <v>-21.986013466942822</v>
      </c>
      <c r="F12" s="373"/>
      <c r="G12" s="373"/>
    </row>
    <row r="13" spans="2:7">
      <c r="B13" s="181">
        <v>6</v>
      </c>
      <c r="C13" s="179" t="s">
        <v>939</v>
      </c>
      <c r="D13" s="372">
        <v>17.992607339999999</v>
      </c>
      <c r="E13" s="372">
        <v>22.17150229065069</v>
      </c>
      <c r="F13" s="373"/>
      <c r="G13" s="373"/>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tabColor theme="2" tint="-9.9978637043366805E-2"/>
    <pageSetUpPr fitToPage="1"/>
  </sheetPr>
  <dimension ref="B2:I24"/>
  <sheetViews>
    <sheetView showGridLines="0" showRowColHeaders="0" zoomScaleNormal="100" workbookViewId="0">
      <selection activeCell="F3" sqref="F3"/>
    </sheetView>
  </sheetViews>
  <sheetFormatPr baseColWidth="10" defaultColWidth="11.42578125" defaultRowHeight="15"/>
  <cols>
    <col min="1" max="1" width="3.85546875" customWidth="1"/>
    <col min="3" max="3" width="70.85546875" style="6" customWidth="1"/>
    <col min="4" max="6" width="15.85546875" customWidth="1"/>
    <col min="7" max="9" width="11.42578125" customWidth="1"/>
  </cols>
  <sheetData>
    <row r="2" spans="2:9" ht="18.75">
      <c r="B2" s="607" t="s">
        <v>1127</v>
      </c>
      <c r="C2" s="607"/>
      <c r="D2" s="607"/>
      <c r="E2" s="607"/>
      <c r="F2" s="607"/>
    </row>
    <row r="3" spans="2:9" ht="15.75">
      <c r="B3" s="183"/>
      <c r="C3" s="182"/>
      <c r="F3" s="541" t="s">
        <v>1195</v>
      </c>
      <c r="G3" s="185"/>
      <c r="H3" s="185"/>
    </row>
    <row r="4" spans="2:9" ht="15.75">
      <c r="B4" s="183"/>
      <c r="C4" s="182"/>
      <c r="F4" s="206"/>
      <c r="G4" s="185"/>
      <c r="H4" s="185"/>
    </row>
    <row r="5" spans="2:9" ht="15.75">
      <c r="B5" s="331"/>
      <c r="C5" s="332"/>
      <c r="D5" s="781" t="s">
        <v>945</v>
      </c>
      <c r="E5" s="782"/>
      <c r="F5" s="783"/>
      <c r="G5" s="186"/>
      <c r="H5" s="186"/>
      <c r="I5" s="184"/>
    </row>
    <row r="6" spans="2:9">
      <c r="B6" s="339"/>
      <c r="C6" s="333"/>
      <c r="D6" s="787" t="s">
        <v>2</v>
      </c>
      <c r="E6" s="788"/>
      <c r="F6" s="789"/>
    </row>
    <row r="7" spans="2:9">
      <c r="B7" s="340"/>
      <c r="C7" s="334"/>
      <c r="D7" s="345">
        <f>Table!G64</f>
        <v>45838</v>
      </c>
      <c r="E7" s="345">
        <f>EOMONTH(D7,-6)</f>
        <v>45657</v>
      </c>
      <c r="F7" s="345">
        <f>EOMONTH(E7,-6)</f>
        <v>45473</v>
      </c>
    </row>
    <row r="8" spans="2:9" ht="15.75" customHeight="1">
      <c r="B8" s="404" t="s">
        <v>946</v>
      </c>
      <c r="C8" s="514"/>
      <c r="D8" s="514"/>
      <c r="E8" s="514"/>
      <c r="F8" s="515"/>
    </row>
    <row r="9" spans="2:9">
      <c r="B9" s="335" t="s">
        <v>93</v>
      </c>
      <c r="C9" s="336" t="s">
        <v>947</v>
      </c>
      <c r="D9" s="337">
        <v>7126.66193673</v>
      </c>
      <c r="E9" s="337">
        <v>7134.0864199999996</v>
      </c>
      <c r="F9" s="337">
        <v>6436</v>
      </c>
    </row>
    <row r="10" spans="2:9">
      <c r="B10" s="335" t="s">
        <v>948</v>
      </c>
      <c r="C10" s="336" t="s">
        <v>949</v>
      </c>
      <c r="D10" s="337">
        <v>4526.66193673</v>
      </c>
      <c r="E10" s="337">
        <v>4534.0864199999996</v>
      </c>
      <c r="F10" s="337">
        <v>4386</v>
      </c>
    </row>
    <row r="11" spans="2:9">
      <c r="B11" s="335" t="s">
        <v>950</v>
      </c>
      <c r="C11" s="336" t="s">
        <v>951</v>
      </c>
      <c r="D11" s="337">
        <v>10976.54578427</v>
      </c>
      <c r="E11" s="337">
        <v>12810.36990233</v>
      </c>
      <c r="F11" s="337">
        <v>12994</v>
      </c>
    </row>
    <row r="12" spans="2:9">
      <c r="B12" s="335" t="s">
        <v>952</v>
      </c>
      <c r="C12" s="336" t="s">
        <v>953</v>
      </c>
      <c r="D12" s="400">
        <v>0.64926271677770453</v>
      </c>
      <c r="E12" s="400">
        <v>0.55689933033880812</v>
      </c>
      <c r="F12" s="400">
        <v>0.49530552562721258</v>
      </c>
    </row>
    <row r="13" spans="2:9">
      <c r="B13" s="335" t="s">
        <v>152</v>
      </c>
      <c r="C13" s="336" t="s">
        <v>949</v>
      </c>
      <c r="D13" s="401">
        <v>0.41239402865853825</v>
      </c>
      <c r="E13" s="401">
        <v>0.35393875856584928</v>
      </c>
      <c r="F13" s="401">
        <v>0.33754040326304446</v>
      </c>
    </row>
    <row r="14" spans="2:9">
      <c r="B14" s="335" t="s">
        <v>954</v>
      </c>
      <c r="C14" s="336" t="s">
        <v>955</v>
      </c>
      <c r="D14" s="338">
        <v>27930.265617469999</v>
      </c>
      <c r="E14" s="338">
        <v>27554.162556120002</v>
      </c>
      <c r="F14" s="338">
        <v>36463</v>
      </c>
    </row>
    <row r="15" spans="2:9" ht="30">
      <c r="B15" s="335" t="s">
        <v>956</v>
      </c>
      <c r="C15" s="336" t="s">
        <v>957</v>
      </c>
      <c r="D15" s="400">
        <v>0.2551591178664756</v>
      </c>
      <c r="E15" s="400">
        <v>0.25891138609166198</v>
      </c>
      <c r="F15" s="400">
        <v>0.17650769272961633</v>
      </c>
    </row>
    <row r="16" spans="2:9">
      <c r="B16" s="335" t="s">
        <v>156</v>
      </c>
      <c r="C16" s="336" t="s">
        <v>958</v>
      </c>
      <c r="D16" s="401">
        <v>0.16207013562730438</v>
      </c>
      <c r="E16" s="401">
        <v>0.16455177727740244</v>
      </c>
      <c r="F16" s="401">
        <v>0.12028631763705674</v>
      </c>
    </row>
    <row r="17" spans="2:6" ht="30">
      <c r="B17" s="335" t="s">
        <v>959</v>
      </c>
      <c r="C17" s="336" t="s">
        <v>960</v>
      </c>
      <c r="D17" s="513"/>
      <c r="E17" s="513"/>
      <c r="F17" s="513"/>
    </row>
    <row r="18" spans="2:6" ht="45">
      <c r="B18" s="335" t="s">
        <v>961</v>
      </c>
      <c r="C18" s="336" t="s">
        <v>962</v>
      </c>
      <c r="D18" s="513"/>
      <c r="E18" s="513"/>
      <c r="F18" s="513"/>
    </row>
    <row r="19" spans="2:6" ht="75">
      <c r="B19" s="335" t="s">
        <v>963</v>
      </c>
      <c r="C19" s="336" t="s">
        <v>964</v>
      </c>
      <c r="D19" s="513"/>
      <c r="E19" s="513"/>
      <c r="F19" s="513"/>
    </row>
    <row r="20" spans="2:6" ht="15.75" customHeight="1">
      <c r="B20" s="784" t="s">
        <v>945</v>
      </c>
      <c r="C20" s="785"/>
      <c r="D20" s="785"/>
      <c r="E20" s="785"/>
      <c r="F20" s="786"/>
    </row>
    <row r="21" spans="2:6" ht="30">
      <c r="B21" s="335" t="s">
        <v>421</v>
      </c>
      <c r="C21" s="336" t="s">
        <v>965</v>
      </c>
      <c r="D21" s="560">
        <v>0.34699999999999998</v>
      </c>
      <c r="E21" s="560">
        <v>0.34699999999999998</v>
      </c>
      <c r="F21" s="560">
        <v>0.34699999999999998</v>
      </c>
    </row>
    <row r="22" spans="2:6">
      <c r="B22" s="335" t="s">
        <v>423</v>
      </c>
      <c r="C22" s="336" t="s">
        <v>966</v>
      </c>
      <c r="D22" s="560">
        <v>0</v>
      </c>
      <c r="E22" s="560">
        <v>0</v>
      </c>
      <c r="F22" s="560">
        <v>0.27700000000000002</v>
      </c>
    </row>
    <row r="23" spans="2:6">
      <c r="B23" s="335" t="s">
        <v>425</v>
      </c>
      <c r="C23" s="336" t="s">
        <v>967</v>
      </c>
      <c r="D23" s="560">
        <v>0.06</v>
      </c>
      <c r="E23" s="560">
        <v>0.06</v>
      </c>
      <c r="F23" s="560">
        <v>0.06</v>
      </c>
    </row>
    <row r="24" spans="2:6">
      <c r="B24" s="335" t="s">
        <v>427</v>
      </c>
      <c r="C24" s="336" t="s">
        <v>968</v>
      </c>
      <c r="D24" s="560">
        <v>0</v>
      </c>
      <c r="E24" s="560">
        <v>0</v>
      </c>
      <c r="F24" s="560">
        <v>0.06</v>
      </c>
    </row>
  </sheetData>
  <mergeCells count="4">
    <mergeCell ref="D5:F5"/>
    <mergeCell ref="B20:F20"/>
    <mergeCell ref="B2:F2"/>
    <mergeCell ref="D6:F6"/>
  </mergeCells>
  <hyperlinks>
    <hyperlink ref="F3" location="Table!A1" display="Back to table" xr:uid="{E4FDF613-FF7C-4654-B2F9-EFC985C4D313}"/>
  </hyperlink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pageSetUpPr fitToPage="1"/>
  </sheetPr>
  <dimension ref="B1:H51"/>
  <sheetViews>
    <sheetView showGridLines="0" showRowColHeaders="0" zoomScale="80" zoomScaleNormal="80" workbookViewId="0">
      <selection activeCell="G38" sqref="G38"/>
    </sheetView>
  </sheetViews>
  <sheetFormatPr baseColWidth="10" defaultColWidth="11.42578125" defaultRowHeight="15" outlineLevelRow="1"/>
  <cols>
    <col min="1" max="1" width="3.85546875" customWidth="1"/>
    <col min="3" max="3" width="92.85546875" style="6" customWidth="1"/>
    <col min="4" max="4" width="26.140625" customWidth="1"/>
    <col min="5" max="5" width="25.5703125" customWidth="1"/>
    <col min="6" max="6" width="22.7109375" customWidth="1"/>
  </cols>
  <sheetData>
    <row r="1" spans="2:8">
      <c r="E1" s="1"/>
    </row>
    <row r="2" spans="2:8" ht="18.75">
      <c r="B2" s="607" t="s">
        <v>969</v>
      </c>
      <c r="C2" s="607"/>
      <c r="D2" s="607"/>
      <c r="E2" s="1"/>
    </row>
    <row r="3" spans="2:8">
      <c r="D3" s="541" t="s">
        <v>1195</v>
      </c>
    </row>
    <row r="4" spans="2:8">
      <c r="D4" s="359">
        <f>Table!G7</f>
        <v>45657</v>
      </c>
      <c r="H4" s="175"/>
    </row>
    <row r="5" spans="2:8">
      <c r="D5" s="326" t="s">
        <v>2</v>
      </c>
    </row>
    <row r="6" spans="2:8" ht="45">
      <c r="B6" s="327"/>
      <c r="D6" s="97" t="s">
        <v>945</v>
      </c>
    </row>
    <row r="7" spans="2:8" ht="15.75" customHeight="1">
      <c r="B7" s="612" t="s">
        <v>970</v>
      </c>
      <c r="C7" s="613"/>
      <c r="D7" s="614"/>
    </row>
    <row r="8" spans="2:8">
      <c r="B8" s="15">
        <v>1</v>
      </c>
      <c r="C8" s="93" t="s">
        <v>971</v>
      </c>
      <c r="D8" s="230">
        <v>2084.0864200000001</v>
      </c>
    </row>
    <row r="9" spans="2:8">
      <c r="B9" s="15">
        <v>2</v>
      </c>
      <c r="C9" s="93" t="s">
        <v>972</v>
      </c>
      <c r="D9" s="230">
        <v>350</v>
      </c>
    </row>
    <row r="10" spans="2:8" hidden="1" outlineLevel="1">
      <c r="B10" s="328">
        <v>3</v>
      </c>
      <c r="C10" s="329" t="s">
        <v>973</v>
      </c>
      <c r="D10" s="437">
        <v>500000000</v>
      </c>
    </row>
    <row r="11" spans="2:8" hidden="1" outlineLevel="1">
      <c r="B11" s="328">
        <v>4</v>
      </c>
      <c r="C11" s="329" t="s">
        <v>973</v>
      </c>
      <c r="D11" s="437"/>
    </row>
    <row r="12" spans="2:8" hidden="1" outlineLevel="1">
      <c r="B12" s="328">
        <v>5</v>
      </c>
      <c r="C12" s="329" t="s">
        <v>973</v>
      </c>
      <c r="D12" s="437"/>
    </row>
    <row r="13" spans="2:8" collapsed="1">
      <c r="B13" s="15">
        <v>6</v>
      </c>
      <c r="C13" s="93" t="s">
        <v>974</v>
      </c>
      <c r="D13" s="230">
        <v>500</v>
      </c>
    </row>
    <row r="14" spans="2:8" hidden="1" outlineLevel="1">
      <c r="B14" s="328">
        <v>7</v>
      </c>
      <c r="C14" s="329" t="s">
        <v>973</v>
      </c>
      <c r="D14" s="438"/>
    </row>
    <row r="15" spans="2:8" hidden="1" outlineLevel="1">
      <c r="B15" s="328">
        <v>8</v>
      </c>
      <c r="C15" s="329" t="s">
        <v>973</v>
      </c>
      <c r="D15" s="438"/>
    </row>
    <row r="16" spans="2:8" collapsed="1">
      <c r="B16" s="15">
        <v>11</v>
      </c>
      <c r="C16" s="102" t="s">
        <v>975</v>
      </c>
      <c r="D16" s="230">
        <v>2934.0864200000001</v>
      </c>
    </row>
    <row r="17" spans="2:6" ht="15.75" customHeight="1">
      <c r="B17" s="612" t="s">
        <v>1003</v>
      </c>
      <c r="C17" s="613"/>
      <c r="D17" s="614"/>
    </row>
    <row r="18" spans="2:6" ht="30">
      <c r="B18" s="15">
        <v>12</v>
      </c>
      <c r="C18" s="102" t="s">
        <v>1004</v>
      </c>
      <c r="D18" s="230">
        <v>1600</v>
      </c>
    </row>
    <row r="19" spans="2:6" ht="30">
      <c r="B19" s="15" t="s">
        <v>976</v>
      </c>
      <c r="C19" s="102" t="s">
        <v>977</v>
      </c>
      <c r="D19" s="230">
        <v>0</v>
      </c>
    </row>
    <row r="20" spans="2:6" ht="30">
      <c r="B20" s="43" t="s">
        <v>978</v>
      </c>
      <c r="C20" s="102" t="s">
        <v>979</v>
      </c>
      <c r="D20" s="230">
        <v>0</v>
      </c>
    </row>
    <row r="21" spans="2:6" ht="30">
      <c r="B21" s="43" t="s">
        <v>980</v>
      </c>
      <c r="C21" s="330" t="s">
        <v>981</v>
      </c>
      <c r="D21" s="230">
        <v>0</v>
      </c>
    </row>
    <row r="22" spans="2:6">
      <c r="B22" s="15">
        <v>13</v>
      </c>
      <c r="C22" s="330" t="s">
        <v>982</v>
      </c>
      <c r="D22" s="230">
        <v>2600</v>
      </c>
    </row>
    <row r="23" spans="2:6" ht="30">
      <c r="B23" s="43" t="s">
        <v>741</v>
      </c>
      <c r="C23" s="102" t="s">
        <v>983</v>
      </c>
      <c r="D23" s="230">
        <v>0</v>
      </c>
    </row>
    <row r="24" spans="2:6" ht="30">
      <c r="B24" s="15">
        <v>14</v>
      </c>
      <c r="C24" s="102" t="s">
        <v>1005</v>
      </c>
      <c r="D24" s="230">
        <v>0</v>
      </c>
    </row>
    <row r="25" spans="2:6" hidden="1" outlineLevel="1">
      <c r="B25" s="328">
        <v>15</v>
      </c>
      <c r="C25" s="329" t="s">
        <v>973</v>
      </c>
      <c r="D25" s="439"/>
    </row>
    <row r="26" spans="2:6" hidden="1" outlineLevel="1">
      <c r="B26" s="328">
        <v>16</v>
      </c>
      <c r="C26" s="329" t="s">
        <v>973</v>
      </c>
      <c r="D26" s="439"/>
    </row>
    <row r="27" spans="2:6" collapsed="1">
      <c r="B27" s="15">
        <v>17</v>
      </c>
      <c r="C27" s="93" t="s">
        <v>984</v>
      </c>
      <c r="D27" s="230">
        <v>4200</v>
      </c>
    </row>
    <row r="28" spans="2:6">
      <c r="B28" s="43" t="s">
        <v>351</v>
      </c>
      <c r="C28" s="93" t="s">
        <v>985</v>
      </c>
      <c r="D28" s="230">
        <v>1600</v>
      </c>
    </row>
    <row r="29" spans="2:6" ht="15.75" customHeight="1">
      <c r="B29" s="612" t="s">
        <v>986</v>
      </c>
      <c r="C29" s="613"/>
      <c r="D29" s="614"/>
    </row>
    <row r="30" spans="2:6">
      <c r="B30" s="406">
        <v>18</v>
      </c>
      <c r="C30" s="407" t="s">
        <v>987</v>
      </c>
      <c r="D30" s="230">
        <v>7134.0864199999996</v>
      </c>
    </row>
    <row r="31" spans="2:6">
      <c r="B31" s="406">
        <v>19</v>
      </c>
      <c r="C31" s="407" t="s">
        <v>988</v>
      </c>
      <c r="D31" s="516"/>
      <c r="F31" t="s">
        <v>35</v>
      </c>
    </row>
    <row r="32" spans="2:6">
      <c r="B32" s="406">
        <v>20</v>
      </c>
      <c r="C32" s="407" t="s">
        <v>989</v>
      </c>
      <c r="D32" s="516"/>
    </row>
    <row r="33" spans="2:4" hidden="1" outlineLevel="1">
      <c r="B33" s="408">
        <v>21</v>
      </c>
      <c r="C33" s="405" t="s">
        <v>973</v>
      </c>
      <c r="D33" s="409"/>
    </row>
    <row r="34" spans="2:4" collapsed="1">
      <c r="B34" s="406">
        <v>22</v>
      </c>
      <c r="C34" s="407" t="s">
        <v>990</v>
      </c>
      <c r="D34" s="230">
        <v>7134.0864199999996</v>
      </c>
    </row>
    <row r="35" spans="2:4">
      <c r="B35" s="410" t="s">
        <v>360</v>
      </c>
      <c r="C35" s="407" t="s">
        <v>991</v>
      </c>
      <c r="D35" s="230">
        <v>4534.0864199999996</v>
      </c>
    </row>
    <row r="36" spans="2:4" ht="15.75" customHeight="1">
      <c r="B36" s="790" t="s">
        <v>992</v>
      </c>
      <c r="C36" s="791"/>
      <c r="D36" s="792"/>
    </row>
    <row r="37" spans="2:4">
      <c r="B37" s="406">
        <v>23</v>
      </c>
      <c r="C37" s="407" t="s">
        <v>905</v>
      </c>
      <c r="D37" s="230">
        <v>12810.36990233</v>
      </c>
    </row>
    <row r="38" spans="2:4">
      <c r="B38" s="406">
        <v>24</v>
      </c>
      <c r="C38" s="407" t="s">
        <v>914</v>
      </c>
      <c r="D38" s="230">
        <v>27554.162556120002</v>
      </c>
    </row>
    <row r="39" spans="2:4" ht="15.75" customHeight="1">
      <c r="B39" s="615" t="s">
        <v>993</v>
      </c>
      <c r="C39" s="616"/>
      <c r="D39" s="617"/>
    </row>
    <row r="40" spans="2:4">
      <c r="B40" s="15">
        <v>25</v>
      </c>
      <c r="C40" s="102" t="s">
        <v>994</v>
      </c>
      <c r="D40" s="402">
        <v>0.55689933033880812</v>
      </c>
    </row>
    <row r="41" spans="2:4">
      <c r="B41" s="43" t="s">
        <v>184</v>
      </c>
      <c r="C41" s="102" t="s">
        <v>991</v>
      </c>
      <c r="D41" s="402">
        <v>0.35393875856584928</v>
      </c>
    </row>
    <row r="42" spans="2:4">
      <c r="B42" s="15">
        <v>26</v>
      </c>
      <c r="C42" s="102" t="s">
        <v>995</v>
      </c>
      <c r="D42" s="402">
        <v>0.25891138609166198</v>
      </c>
    </row>
    <row r="43" spans="2:4">
      <c r="B43" s="43" t="s">
        <v>390</v>
      </c>
      <c r="C43" s="102" t="s">
        <v>991</v>
      </c>
      <c r="D43" s="402">
        <v>0.16455177727740244</v>
      </c>
    </row>
    <row r="44" spans="2:4">
      <c r="B44" s="15">
        <v>27</v>
      </c>
      <c r="C44" s="93" t="s">
        <v>1006</v>
      </c>
      <c r="D44" s="402">
        <v>0.03</v>
      </c>
    </row>
    <row r="45" spans="2:4">
      <c r="B45" s="15">
        <v>28</v>
      </c>
      <c r="C45" s="93" t="s">
        <v>996</v>
      </c>
      <c r="D45" s="507"/>
    </row>
    <row r="46" spans="2:4">
      <c r="B46" s="15">
        <v>29</v>
      </c>
      <c r="C46" s="160" t="s">
        <v>242</v>
      </c>
      <c r="D46" s="507"/>
    </row>
    <row r="47" spans="2:4">
      <c r="B47" s="15">
        <v>30</v>
      </c>
      <c r="C47" s="160" t="s">
        <v>997</v>
      </c>
      <c r="D47" s="507"/>
    </row>
    <row r="48" spans="2:4">
      <c r="B48" s="15">
        <v>31</v>
      </c>
      <c r="C48" s="160" t="s">
        <v>244</v>
      </c>
      <c r="D48" s="507"/>
    </row>
    <row r="49" spans="2:4" ht="30">
      <c r="B49" s="15" t="s">
        <v>998</v>
      </c>
      <c r="C49" s="160" t="s">
        <v>999</v>
      </c>
      <c r="D49" s="507"/>
    </row>
    <row r="50" spans="2:4" ht="15.75" customHeight="1">
      <c r="B50" s="615" t="s">
        <v>1000</v>
      </c>
      <c r="C50" s="616"/>
      <c r="D50" s="617"/>
    </row>
    <row r="51" spans="2:4">
      <c r="B51" s="15" t="s">
        <v>1001</v>
      </c>
      <c r="C51" s="93" t="s">
        <v>1002</v>
      </c>
      <c r="D51" s="517"/>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 right="0.7" top="0.75" bottom="0.75" header="0.3" footer="0.3"/>
  <pageSetup paperSize="9" scale="6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pageSetUpPr fitToPage="1"/>
  </sheetPr>
  <dimension ref="B2:K23"/>
  <sheetViews>
    <sheetView showGridLines="0" showRowColHeaders="0" zoomScale="80" zoomScaleNormal="80" workbookViewId="0">
      <selection activeCell="E31" sqref="E31"/>
    </sheetView>
  </sheetViews>
  <sheetFormatPr baseColWidth="10" defaultColWidth="11.42578125" defaultRowHeight="15"/>
  <cols>
    <col min="1" max="1" width="4" customWidth="1"/>
    <col min="3" max="3" width="82.28515625" customWidth="1"/>
    <col min="4" max="10" width="17.28515625" customWidth="1"/>
  </cols>
  <sheetData>
    <row r="2" spans="2:11" ht="18.75">
      <c r="B2" s="607" t="s">
        <v>1128</v>
      </c>
      <c r="C2" s="607"/>
      <c r="D2" s="607"/>
      <c r="E2" s="607"/>
      <c r="F2" s="607"/>
      <c r="G2" s="607"/>
      <c r="H2" s="607"/>
      <c r="I2" s="607"/>
      <c r="J2" s="607"/>
      <c r="K2" s="607"/>
    </row>
    <row r="3" spans="2:11" ht="15" customHeight="1">
      <c r="B3" s="188"/>
      <c r="C3" s="192"/>
      <c r="D3" s="105"/>
      <c r="E3" s="105"/>
      <c r="F3" s="105"/>
      <c r="G3" s="105"/>
      <c r="I3" s="608" t="s">
        <v>1195</v>
      </c>
      <c r="J3" s="608"/>
      <c r="K3" s="608"/>
    </row>
    <row r="4" spans="2:11" ht="15.75">
      <c r="B4" s="187"/>
      <c r="C4" s="187"/>
      <c r="D4" s="282">
        <f>Table!G7</f>
        <v>45657</v>
      </c>
      <c r="E4" s="187"/>
      <c r="F4" s="187"/>
      <c r="G4" s="187"/>
      <c r="H4" s="188"/>
    </row>
    <row r="5" spans="2:11" ht="15" customHeight="1">
      <c r="B5" s="324"/>
      <c r="C5" s="279"/>
      <c r="D5" s="796" t="s">
        <v>1166</v>
      </c>
      <c r="E5" s="797"/>
      <c r="F5" s="797"/>
      <c r="G5" s="797"/>
      <c r="H5" s="797"/>
      <c r="I5" s="797"/>
      <c r="J5" s="798"/>
      <c r="K5" s="793" t="s">
        <v>1107</v>
      </c>
    </row>
    <row r="6" spans="2:11">
      <c r="B6" s="324"/>
      <c r="C6" s="279"/>
      <c r="D6" s="193">
        <v>1</v>
      </c>
      <c r="E6" s="193">
        <v>2</v>
      </c>
      <c r="F6" s="193">
        <v>3</v>
      </c>
      <c r="G6" s="193">
        <v>4</v>
      </c>
      <c r="H6" s="193">
        <v>5</v>
      </c>
      <c r="I6" s="193">
        <v>6</v>
      </c>
      <c r="J6" s="193">
        <v>7</v>
      </c>
      <c r="K6" s="794"/>
    </row>
    <row r="7" spans="2:11">
      <c r="B7" s="325"/>
      <c r="C7" s="280"/>
      <c r="D7" s="281" t="s">
        <v>1007</v>
      </c>
      <c r="E7" s="193"/>
      <c r="F7" s="193"/>
      <c r="G7" s="193"/>
      <c r="H7" s="193"/>
      <c r="I7" s="193"/>
      <c r="J7" s="281" t="s">
        <v>1008</v>
      </c>
      <c r="K7" s="795"/>
    </row>
    <row r="8" spans="2:11" ht="45">
      <c r="B8" s="281">
        <v>1</v>
      </c>
      <c r="C8" s="158" t="s">
        <v>1018</v>
      </c>
      <c r="D8" s="9" t="s">
        <v>1101</v>
      </c>
      <c r="E8" s="9" t="s">
        <v>1102</v>
      </c>
      <c r="F8" s="9" t="s">
        <v>1103</v>
      </c>
      <c r="G8" s="9" t="s">
        <v>1104</v>
      </c>
      <c r="H8" s="9" t="s">
        <v>1105</v>
      </c>
      <c r="I8" s="9" t="s">
        <v>1106</v>
      </c>
      <c r="J8" s="9" t="s">
        <v>1167</v>
      </c>
      <c r="K8" s="518"/>
    </row>
    <row r="9" spans="2:11">
      <c r="B9" s="281">
        <v>2</v>
      </c>
      <c r="C9" s="158" t="s">
        <v>1015</v>
      </c>
      <c r="D9" s="230">
        <v>3799</v>
      </c>
      <c r="E9" s="230">
        <v>350</v>
      </c>
      <c r="F9" s="230">
        <v>500</v>
      </c>
      <c r="G9" s="230">
        <v>1600</v>
      </c>
      <c r="H9" s="230">
        <v>4275</v>
      </c>
      <c r="I9" s="230">
        <v>6316</v>
      </c>
      <c r="J9" s="230">
        <v>10566</v>
      </c>
      <c r="K9" s="284">
        <v>27406</v>
      </c>
    </row>
    <row r="10" spans="2:11">
      <c r="B10" s="281">
        <v>3</v>
      </c>
      <c r="C10" s="158" t="s">
        <v>1009</v>
      </c>
      <c r="D10" s="230">
        <v>1715</v>
      </c>
      <c r="E10" s="230">
        <v>0</v>
      </c>
      <c r="F10" s="230"/>
      <c r="G10" s="230"/>
      <c r="H10" s="230"/>
      <c r="I10" s="230"/>
      <c r="J10" s="230">
        <v>10566</v>
      </c>
      <c r="K10" s="284">
        <v>12281</v>
      </c>
    </row>
    <row r="11" spans="2:11">
      <c r="B11" s="281">
        <v>4</v>
      </c>
      <c r="C11" s="158" t="s">
        <v>1010</v>
      </c>
      <c r="D11" s="230">
        <v>2084</v>
      </c>
      <c r="E11" s="230">
        <v>350</v>
      </c>
      <c r="F11" s="230">
        <v>500</v>
      </c>
      <c r="G11" s="230">
        <v>1600</v>
      </c>
      <c r="H11" s="230">
        <v>4275</v>
      </c>
      <c r="I11" s="230">
        <v>6316</v>
      </c>
      <c r="J11" s="230">
        <v>0</v>
      </c>
      <c r="K11" s="284">
        <v>15125</v>
      </c>
    </row>
    <row r="12" spans="2:11" ht="30">
      <c r="B12" s="281">
        <v>5</v>
      </c>
      <c r="C12" s="158" t="s">
        <v>1016</v>
      </c>
      <c r="D12" s="230">
        <v>2084</v>
      </c>
      <c r="E12" s="230">
        <v>350</v>
      </c>
      <c r="F12" s="230">
        <v>500</v>
      </c>
      <c r="G12" s="230">
        <v>1600</v>
      </c>
      <c r="H12" s="230">
        <v>2600</v>
      </c>
      <c r="I12" s="230">
        <v>0</v>
      </c>
      <c r="J12" s="230">
        <v>0</v>
      </c>
      <c r="K12" s="284">
        <v>7134</v>
      </c>
    </row>
    <row r="13" spans="2:11">
      <c r="B13" s="281">
        <v>6</v>
      </c>
      <c r="C13" s="540" t="s">
        <v>1011</v>
      </c>
      <c r="D13" s="230"/>
      <c r="E13" s="230"/>
      <c r="F13" s="230"/>
      <c r="G13" s="230"/>
      <c r="H13" s="230"/>
      <c r="I13" s="230"/>
      <c r="J13" s="230"/>
      <c r="K13" s="284">
        <v>0</v>
      </c>
    </row>
    <row r="14" spans="2:11">
      <c r="B14" s="281">
        <v>7</v>
      </c>
      <c r="C14" s="540" t="s">
        <v>1012</v>
      </c>
      <c r="D14" s="230"/>
      <c r="E14" s="230"/>
      <c r="F14" s="230"/>
      <c r="G14" s="230">
        <v>1600</v>
      </c>
      <c r="H14" s="230">
        <v>1000</v>
      </c>
      <c r="I14" s="230"/>
      <c r="J14" s="230"/>
      <c r="K14" s="284">
        <v>2600</v>
      </c>
    </row>
    <row r="15" spans="2:11">
      <c r="B15" s="281">
        <v>8</v>
      </c>
      <c r="C15" s="540" t="s">
        <v>1013</v>
      </c>
      <c r="D15" s="230"/>
      <c r="E15" s="230"/>
      <c r="F15" s="230">
        <v>500</v>
      </c>
      <c r="G15" s="230">
        <v>0</v>
      </c>
      <c r="H15" s="230">
        <v>1450</v>
      </c>
      <c r="I15" s="230"/>
      <c r="J15" s="230"/>
      <c r="K15" s="284">
        <v>1950</v>
      </c>
    </row>
    <row r="16" spans="2:11">
      <c r="B16" s="281">
        <v>9</v>
      </c>
      <c r="C16" s="540" t="s">
        <v>1014</v>
      </c>
      <c r="D16" s="230"/>
      <c r="E16" s="230"/>
      <c r="F16" s="230"/>
      <c r="G16" s="230"/>
      <c r="H16" s="230">
        <v>150</v>
      </c>
      <c r="I16" s="230"/>
      <c r="J16" s="230"/>
      <c r="K16" s="284">
        <v>150</v>
      </c>
    </row>
    <row r="17" spans="2:11">
      <c r="B17" s="281">
        <v>10</v>
      </c>
      <c r="C17" s="540" t="s">
        <v>1017</v>
      </c>
      <c r="D17" s="230">
        <v>2084</v>
      </c>
      <c r="E17" s="230">
        <v>350</v>
      </c>
      <c r="F17" s="230"/>
      <c r="G17" s="230"/>
      <c r="H17" s="230"/>
      <c r="I17" s="230"/>
      <c r="J17" s="230"/>
      <c r="K17" s="284">
        <v>2434</v>
      </c>
    </row>
    <row r="18" spans="2:11">
      <c r="B18" s="191"/>
      <c r="C18" s="143"/>
      <c r="D18" s="189"/>
      <c r="E18" s="189"/>
      <c r="F18" s="189"/>
      <c r="G18" s="189"/>
      <c r="H18" s="189"/>
    </row>
    <row r="19" spans="2:11">
      <c r="C19" s="190"/>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topLeftCell="A19" zoomScaleNormal="100" workbookViewId="0">
      <selection activeCell="C41" sqref="C41"/>
    </sheetView>
  </sheetViews>
  <sheetFormatPr baseColWidth="10" defaultColWidth="11.42578125" defaultRowHeight="15"/>
  <cols>
    <col min="1" max="1" width="3" customWidth="1"/>
    <col min="2" max="2" width="10.7109375" customWidth="1"/>
  </cols>
  <sheetData>
    <row r="1" spans="3:3" s="536" customFormat="1"/>
    <row r="2" spans="3:3" s="536" customFormat="1"/>
    <row r="3" spans="3:3" s="536" customFormat="1" ht="23.25">
      <c r="C3" s="538"/>
    </row>
    <row r="4" spans="3:3" s="536" customFormat="1"/>
    <row r="5" spans="3:3" s="536" customFormat="1" ht="18.75">
      <c r="C5" s="539"/>
    </row>
    <row r="6" spans="3:3" s="536" customFormat="1">
      <c r="C6" s="537"/>
    </row>
    <row r="7" spans="3:3" s="536" customFormat="1"/>
    <row r="8" spans="3:3" s="536" customFormat="1">
      <c r="C8" s="537"/>
    </row>
    <row r="9" spans="3:3" s="536" customFormat="1"/>
    <row r="10" spans="3:3" s="536" customFormat="1"/>
    <row r="11" spans="3:3" s="536" customFormat="1"/>
    <row r="12" spans="3:3" s="536" customFormat="1"/>
    <row r="13" spans="3:3" s="536" customFormat="1"/>
    <row r="14" spans="3:3" s="536" customFormat="1"/>
    <row r="15" spans="3:3" s="536" customFormat="1"/>
    <row r="16" spans="3:3" s="536" customFormat="1"/>
    <row r="17" s="536" customFormat="1"/>
    <row r="18" s="536" customFormat="1"/>
    <row r="19" s="536" customFormat="1"/>
    <row r="20" s="536" customFormat="1"/>
    <row r="21" s="536" customFormat="1"/>
    <row r="22" s="536" customFormat="1"/>
    <row r="23" s="536" customFormat="1"/>
    <row r="24" s="536" customFormat="1"/>
    <row r="25" s="536" customFormat="1"/>
    <row r="26" s="536" customFormat="1"/>
    <row r="27" s="536" customFormat="1"/>
    <row r="28" s="536" customFormat="1"/>
    <row r="29" s="536" customFormat="1"/>
    <row r="30" s="536" customFormat="1"/>
    <row r="31" s="536" customFormat="1"/>
    <row r="32" s="536" customFormat="1"/>
    <row r="33" spans="3:3" s="536" customFormat="1"/>
    <row r="34" spans="3:3" s="536" customFormat="1"/>
    <row r="35" spans="3:3" s="536" customFormat="1">
      <c r="C35" s="543" t="s">
        <v>1201</v>
      </c>
    </row>
    <row r="36" spans="3:3" s="536" customFormat="1">
      <c r="C36" s="537" t="s">
        <v>1199</v>
      </c>
    </row>
    <row r="37" spans="3:3" s="536" customFormat="1">
      <c r="C37" s="537" t="s">
        <v>1200</v>
      </c>
    </row>
    <row r="38" spans="3:3" s="536" customFormat="1"/>
    <row r="39" spans="3:3" s="536" customFormat="1">
      <c r="C39" s="537" t="s">
        <v>1198</v>
      </c>
    </row>
    <row r="40" spans="3:3" s="536" customFormat="1">
      <c r="C40" s="537" t="s">
        <v>1197</v>
      </c>
    </row>
    <row r="41" spans="3:3" s="536" customFormat="1"/>
    <row r="42" spans="3:3" s="536" customFormat="1"/>
    <row r="43" spans="3:3" s="536" customFormat="1"/>
    <row r="44" spans="3:3" s="536" customFormat="1"/>
    <row r="45" spans="3:3" s="536" customFormat="1"/>
    <row r="46" spans="3:3" s="536" customFormat="1"/>
    <row r="47" spans="3:3" s="536" customFormat="1"/>
    <row r="48" spans="3:3" s="536" customFormat="1"/>
    <row r="49" s="536" customFormat="1"/>
    <row r="50" s="536" customFormat="1"/>
    <row r="51" s="536" customFormat="1"/>
    <row r="52" s="536" customFormat="1"/>
    <row r="53" s="536" customFormat="1"/>
    <row r="54" s="536" customFormat="1"/>
    <row r="55" s="536" customFormat="1"/>
    <row r="56" s="536" customFormat="1"/>
    <row r="57" s="536" customFormat="1"/>
    <row r="58" s="536" customFormat="1"/>
    <row r="59" s="536" customFormat="1"/>
    <row r="60" s="536" customFormat="1"/>
    <row r="61" s="536" customFormat="1"/>
    <row r="62" s="536" customFormat="1"/>
    <row r="63" s="536" customFormat="1"/>
    <row r="64" s="536" customFormat="1"/>
    <row r="65" s="536" customFormat="1"/>
    <row r="66" s="536" customFormat="1"/>
    <row r="67" s="536" customFormat="1"/>
    <row r="68" s="536" customFormat="1"/>
    <row r="69" s="536" customFormat="1"/>
    <row r="70" s="536" customFormat="1"/>
    <row r="71" s="536" customFormat="1"/>
    <row r="72" s="536" customFormat="1"/>
    <row r="73" s="536" customFormat="1"/>
    <row r="74" s="536" customFormat="1"/>
    <row r="75" s="536" customFormat="1"/>
    <row r="76" s="536" customFormat="1"/>
    <row r="77" s="536" customFormat="1"/>
    <row r="78" s="536" customFormat="1"/>
    <row r="79" s="536" customFormat="1"/>
    <row r="80" s="536" customFormat="1"/>
    <row r="81" s="536" customFormat="1"/>
    <row r="82" s="536" customFormat="1"/>
    <row r="83" s="536" customFormat="1"/>
    <row r="84" s="536" customFormat="1"/>
    <row r="85" s="536" customFormat="1"/>
    <row r="86" s="536" customFormat="1"/>
    <row r="87" s="536" customFormat="1"/>
    <row r="88" s="536" customFormat="1"/>
    <row r="89" s="536" customFormat="1"/>
    <row r="90" s="536" customFormat="1"/>
    <row r="91" s="536" customFormat="1"/>
    <row r="92" s="536" customFormat="1"/>
    <row r="93" s="536" customFormat="1"/>
    <row r="94" s="536" customFormat="1"/>
    <row r="95" s="536" customFormat="1"/>
    <row r="96" s="536" customFormat="1"/>
    <row r="97" s="536" customFormat="1"/>
    <row r="98" s="536" customFormat="1"/>
    <row r="99" s="536" customFormat="1"/>
    <row r="100" s="536" customFormat="1"/>
    <row r="101" s="536" customFormat="1"/>
    <row r="102" s="536" customFormat="1"/>
    <row r="103" s="536" customFormat="1"/>
    <row r="104" s="536" customFormat="1"/>
    <row r="105" s="536" customFormat="1"/>
    <row r="106" s="536" customFormat="1"/>
    <row r="107" s="536" customFormat="1"/>
    <row r="108" s="536" customFormat="1"/>
    <row r="109" s="536" customFormat="1"/>
    <row r="110" s="536" customFormat="1"/>
    <row r="111" s="536" customFormat="1"/>
    <row r="112" s="536" customFormat="1"/>
    <row r="113" s="536" customFormat="1"/>
    <row r="114" s="536" customFormat="1"/>
    <row r="115" s="536" customFormat="1"/>
    <row r="116" s="536" customFormat="1"/>
    <row r="117" s="536" customFormat="1"/>
    <row r="118" s="536" customFormat="1"/>
    <row r="119" s="536" customFormat="1"/>
    <row r="120" s="536" customFormat="1"/>
    <row r="121" s="536" customFormat="1"/>
    <row r="122" s="536" customFormat="1"/>
    <row r="123" s="536" customFormat="1"/>
    <row r="124" s="536" customFormat="1"/>
    <row r="125" s="536" customFormat="1"/>
    <row r="126" s="536" customFormat="1"/>
    <row r="127" s="536" customFormat="1"/>
    <row r="128" s="536" customFormat="1"/>
    <row r="129" s="536" customFormat="1"/>
    <row r="130" s="536" customFormat="1"/>
    <row r="131" s="536" customFormat="1"/>
    <row r="132" s="536" customFormat="1"/>
    <row r="133" s="536" customFormat="1"/>
    <row r="134" s="536" customFormat="1"/>
    <row r="135" s="536" customFormat="1"/>
    <row r="136" s="536" customFormat="1"/>
    <row r="137" s="536" customFormat="1"/>
    <row r="138" s="536" customFormat="1"/>
    <row r="139" s="536" customFormat="1"/>
    <row r="140" s="536" customFormat="1"/>
    <row r="141" s="536" customFormat="1"/>
    <row r="142" s="536" customFormat="1"/>
    <row r="143" s="536" customFormat="1"/>
    <row r="144" s="536" customFormat="1"/>
    <row r="145" s="536" customFormat="1"/>
    <row r="146" s="536" customFormat="1"/>
    <row r="147" s="536" customFormat="1"/>
    <row r="148" s="536" customFormat="1"/>
    <row r="149" s="536" customFormat="1"/>
    <row r="150" s="536" customFormat="1"/>
    <row r="151" s="536" customFormat="1"/>
    <row r="152" s="536" customFormat="1"/>
    <row r="153" s="536" customFormat="1"/>
    <row r="154" s="536" customFormat="1"/>
    <row r="155" s="536" customFormat="1"/>
    <row r="156" s="536" customFormat="1"/>
    <row r="157" s="536" customFormat="1"/>
    <row r="158" s="536" customFormat="1"/>
    <row r="159" s="536" customFormat="1"/>
    <row r="160" s="536" customFormat="1"/>
    <row r="161" s="536" customFormat="1"/>
    <row r="162" s="536" customFormat="1"/>
    <row r="163" s="536" customFormat="1"/>
    <row r="164" s="536" customFormat="1"/>
    <row r="165" s="536" customFormat="1"/>
    <row r="166" s="536" customFormat="1"/>
    <row r="167" s="536" customFormat="1"/>
    <row r="168" s="536" customFormat="1"/>
    <row r="169" s="536" customFormat="1"/>
    <row r="170" s="536" customFormat="1"/>
    <row r="171" s="536" customFormat="1"/>
    <row r="172" s="536" customFormat="1"/>
    <row r="173" s="536" customFormat="1"/>
    <row r="174" s="536" customFormat="1"/>
    <row r="175" s="536" customFormat="1"/>
    <row r="176" s="536" customFormat="1"/>
    <row r="177" s="536" customFormat="1"/>
    <row r="178" s="536" customFormat="1"/>
    <row r="179" s="536" customFormat="1"/>
    <row r="180" s="536" customFormat="1"/>
    <row r="181" s="536" customFormat="1"/>
    <row r="182" s="536" customFormat="1"/>
    <row r="183" s="536" customFormat="1"/>
    <row r="184" s="536" customFormat="1"/>
    <row r="185" s="536" customFormat="1"/>
    <row r="186" s="536" customFormat="1"/>
    <row r="187" s="536" customFormat="1"/>
    <row r="188" s="536" customFormat="1"/>
    <row r="189" s="536" customFormat="1"/>
    <row r="190" s="536" customFormat="1"/>
    <row r="191" s="536" customFormat="1"/>
    <row r="192" s="536" customFormat="1"/>
    <row r="193" s="536" customFormat="1"/>
    <row r="194" s="536" customFormat="1"/>
    <row r="195" s="536" customFormat="1"/>
    <row r="196" s="536" customFormat="1"/>
    <row r="197" s="536" customFormat="1"/>
    <row r="198" s="536" customFormat="1"/>
    <row r="199" s="536" customFormat="1"/>
    <row r="200" s="536" customFormat="1"/>
    <row r="201" s="536" customFormat="1"/>
    <row r="202" s="536" customFormat="1"/>
    <row r="203" s="536" customFormat="1"/>
    <row r="204" s="536" customFormat="1"/>
    <row r="205" s="536" customFormat="1"/>
    <row r="206" s="536" customFormat="1"/>
    <row r="207" s="536" customFormat="1"/>
    <row r="208" s="536" customFormat="1"/>
    <row r="209" s="536" customFormat="1"/>
    <row r="210" s="536" customFormat="1"/>
    <row r="211" s="536" customFormat="1"/>
    <row r="212" s="536" customFormat="1"/>
    <row r="213" s="536" customFormat="1"/>
    <row r="214" s="536" customFormat="1"/>
    <row r="215" s="536" customFormat="1"/>
    <row r="216" s="536" customFormat="1"/>
    <row r="217" s="536" customFormat="1"/>
    <row r="218" s="536" customFormat="1"/>
    <row r="219" s="536" customFormat="1"/>
    <row r="220" s="536" customFormat="1"/>
    <row r="221" s="536" customFormat="1"/>
    <row r="222" s="536" customFormat="1"/>
    <row r="223" s="536" customFormat="1"/>
    <row r="224" s="536" customFormat="1"/>
    <row r="225" s="536" customFormat="1"/>
    <row r="226" s="536" customFormat="1"/>
    <row r="227" s="536" customFormat="1"/>
    <row r="228" s="536" customFormat="1"/>
    <row r="229" s="536" customFormat="1"/>
    <row r="230" s="536" customFormat="1"/>
    <row r="231" s="536" customFormat="1"/>
    <row r="232" s="536" customFormat="1"/>
    <row r="233" s="536" customFormat="1"/>
    <row r="234" s="536" customFormat="1"/>
    <row r="235" s="536" customFormat="1"/>
    <row r="236" s="536" customFormat="1"/>
    <row r="237" s="536" customFormat="1"/>
    <row r="238" s="536" customFormat="1"/>
    <row r="239" s="536" customFormat="1"/>
    <row r="240" s="536" customFormat="1"/>
    <row r="241" s="536" customFormat="1"/>
    <row r="242" s="536" customFormat="1"/>
    <row r="243" s="536" customFormat="1"/>
    <row r="244" s="536" customFormat="1"/>
    <row r="245" s="536" customFormat="1"/>
    <row r="246" s="536" customFormat="1"/>
    <row r="247" s="536" customFormat="1"/>
    <row r="248" s="536" customFormat="1"/>
    <row r="249" s="536" customFormat="1"/>
    <row r="250" s="536" customFormat="1"/>
    <row r="251" s="536" customFormat="1"/>
    <row r="252" s="536" customFormat="1"/>
    <row r="253" s="536" customFormat="1"/>
    <row r="254" s="536" customFormat="1"/>
    <row r="255" s="536" customFormat="1"/>
    <row r="256" s="536" customFormat="1"/>
    <row r="257" s="536" customFormat="1"/>
    <row r="258" s="536" customFormat="1"/>
    <row r="259" s="536" customFormat="1"/>
    <row r="260" s="536" customFormat="1"/>
    <row r="261" s="536" customFormat="1"/>
    <row r="262" s="536" customFormat="1"/>
    <row r="263" s="536" customFormat="1"/>
    <row r="264" s="536" customFormat="1"/>
    <row r="265" s="536" customFormat="1"/>
    <row r="266" s="536" customFormat="1"/>
    <row r="267" s="536" customFormat="1"/>
    <row r="268" s="536" customFormat="1"/>
    <row r="269" s="536" customFormat="1"/>
    <row r="270" s="536" customFormat="1"/>
    <row r="271" s="536" customFormat="1"/>
    <row r="272" s="536" customFormat="1"/>
    <row r="273" s="536" customFormat="1"/>
    <row r="274" s="536" customFormat="1"/>
    <row r="275" s="536" customFormat="1"/>
    <row r="276" s="536" customFormat="1"/>
    <row r="277" s="536" customFormat="1"/>
    <row r="278" s="536" customFormat="1"/>
    <row r="279" s="536" customFormat="1"/>
    <row r="280" s="536" customFormat="1"/>
    <row r="281" s="536" customFormat="1"/>
    <row r="282" s="536" customFormat="1"/>
    <row r="283" s="536" customFormat="1"/>
    <row r="284" s="536" customFormat="1"/>
    <row r="285" s="536" customFormat="1"/>
    <row r="286" s="536" customFormat="1"/>
    <row r="287" s="536" customFormat="1"/>
    <row r="288" s="536" customFormat="1"/>
    <row r="289" s="536" customFormat="1"/>
    <row r="290" s="536" customFormat="1"/>
    <row r="291" s="536" customFormat="1"/>
    <row r="292" s="536" customFormat="1"/>
    <row r="293" s="536" customFormat="1"/>
    <row r="294" s="536" customFormat="1"/>
    <row r="295" s="536" customFormat="1"/>
    <row r="296" s="536" customFormat="1"/>
    <row r="297" s="536" customFormat="1"/>
    <row r="298" s="536" customFormat="1"/>
    <row r="299" s="536" customFormat="1"/>
    <row r="300" s="536" customFormat="1"/>
    <row r="301" s="536" customFormat="1"/>
    <row r="302" s="536" customFormat="1"/>
    <row r="303" s="536" customFormat="1"/>
    <row r="304" s="536" customFormat="1"/>
    <row r="305" s="536" customFormat="1"/>
    <row r="306" s="536" customFormat="1"/>
    <row r="307" s="536" customFormat="1"/>
    <row r="308" s="536" customFormat="1"/>
    <row r="309" s="536" customFormat="1"/>
    <row r="310" s="536" customFormat="1"/>
    <row r="311" s="536" customFormat="1"/>
    <row r="312" s="536" customFormat="1"/>
    <row r="313" s="536" customFormat="1"/>
    <row r="314" s="536" customFormat="1"/>
    <row r="315" s="536" customFormat="1"/>
    <row r="316" s="536" customFormat="1"/>
    <row r="317" s="536" customFormat="1"/>
    <row r="318" s="536" customFormat="1"/>
    <row r="319" s="536" customFormat="1"/>
    <row r="320" s="536" customFormat="1"/>
    <row r="321" s="536" customFormat="1"/>
    <row r="322" s="536" customFormat="1"/>
    <row r="323" s="536" customFormat="1"/>
    <row r="324" s="536" customFormat="1"/>
    <row r="325" s="536" customFormat="1"/>
    <row r="326" s="536" customFormat="1"/>
    <row r="327" s="536" customFormat="1"/>
    <row r="328" s="536" customFormat="1"/>
    <row r="329" s="536" customFormat="1"/>
    <row r="330" s="536" customFormat="1"/>
    <row r="331" s="536" customFormat="1"/>
    <row r="332" s="536" customFormat="1"/>
    <row r="333" s="536" customFormat="1"/>
    <row r="334" s="536" customFormat="1"/>
    <row r="335" s="536" customFormat="1"/>
    <row r="336" s="536" customFormat="1"/>
    <row r="337" s="536" customFormat="1"/>
    <row r="338" s="536" customFormat="1"/>
    <row r="339" s="536" customFormat="1"/>
    <row r="340" s="536" customFormat="1"/>
    <row r="341" s="536" customFormat="1"/>
    <row r="342" s="536" customFormat="1"/>
    <row r="343" s="536" customFormat="1"/>
    <row r="344" s="536" customFormat="1"/>
    <row r="345" s="536" customFormat="1"/>
    <row r="346" s="536" customFormat="1"/>
    <row r="347" s="536" customFormat="1"/>
    <row r="348" s="536" customFormat="1"/>
    <row r="349" s="536" customFormat="1"/>
    <row r="350" s="536" customFormat="1"/>
    <row r="351" s="536" customFormat="1"/>
    <row r="352" s="536" customFormat="1"/>
    <row r="353" s="536" customFormat="1"/>
    <row r="354" s="536" customFormat="1"/>
    <row r="355" s="536" customFormat="1"/>
    <row r="356" s="536" customFormat="1"/>
    <row r="357" s="536" customFormat="1"/>
    <row r="358" s="536" customFormat="1"/>
    <row r="359" s="536" customFormat="1"/>
    <row r="360" s="536" customFormat="1"/>
    <row r="361" s="536" customFormat="1"/>
    <row r="362" s="536" customFormat="1"/>
    <row r="363" s="536" customFormat="1"/>
    <row r="364" s="536" customFormat="1"/>
    <row r="365" s="536" customFormat="1"/>
    <row r="366" s="536" customFormat="1"/>
    <row r="367" s="536" customFormat="1"/>
    <row r="368" s="536" customFormat="1"/>
    <row r="369" s="536" customFormat="1"/>
    <row r="370" s="536" customFormat="1"/>
    <row r="371" s="536" customFormat="1"/>
    <row r="372" s="536" customFormat="1"/>
    <row r="373" s="536" customFormat="1"/>
    <row r="374" s="536" customFormat="1"/>
    <row r="375" s="536" customFormat="1"/>
    <row r="376" s="536" customFormat="1"/>
    <row r="377" s="536" customFormat="1"/>
    <row r="378" s="536" customFormat="1"/>
    <row r="379" s="536" customFormat="1"/>
    <row r="380" s="536" customFormat="1"/>
    <row r="381" s="536" customFormat="1"/>
    <row r="382" s="536" customFormat="1"/>
    <row r="383" s="536" customFormat="1"/>
    <row r="384" s="536" customFormat="1"/>
    <row r="385" s="536" customFormat="1"/>
    <row r="386" s="536" customFormat="1"/>
    <row r="387" s="536" customFormat="1"/>
    <row r="388" s="536" customFormat="1"/>
    <row r="389" s="536" customFormat="1"/>
    <row r="390" s="536" customFormat="1"/>
    <row r="391" s="536" customFormat="1"/>
    <row r="392" s="536" customFormat="1"/>
    <row r="393" s="536" customFormat="1"/>
    <row r="394" s="536" customFormat="1"/>
    <row r="395" s="536" customFormat="1"/>
    <row r="396" s="536" customFormat="1"/>
    <row r="397" s="536" customFormat="1"/>
    <row r="398" s="536" customFormat="1"/>
    <row r="399" s="536" customFormat="1"/>
    <row r="400" s="536" customFormat="1"/>
    <row r="401" s="536" customFormat="1"/>
    <row r="402" s="536" customFormat="1"/>
    <row r="403" s="536" customFormat="1"/>
    <row r="404" s="536" customFormat="1"/>
    <row r="405" s="536" customFormat="1"/>
    <row r="406" s="536" customFormat="1"/>
    <row r="407" s="536" customFormat="1"/>
    <row r="408" s="536" customFormat="1"/>
    <row r="409" s="536" customFormat="1"/>
    <row r="410" s="536" customFormat="1"/>
    <row r="411" s="536" customFormat="1"/>
    <row r="412" s="536" customFormat="1"/>
    <row r="413" s="536" customFormat="1"/>
    <row r="414" s="536" customFormat="1"/>
    <row r="415" s="536" customFormat="1"/>
    <row r="416" s="536" customFormat="1"/>
    <row r="417" s="536" customFormat="1"/>
    <row r="418" s="536" customFormat="1"/>
    <row r="419" s="536" customFormat="1"/>
    <row r="420" s="536" customFormat="1"/>
    <row r="421" s="536" customFormat="1"/>
    <row r="422" s="536" customFormat="1"/>
    <row r="423" s="536" customFormat="1"/>
    <row r="424" s="536" customFormat="1"/>
    <row r="425" s="536" customFormat="1"/>
    <row r="426" s="536" customFormat="1"/>
    <row r="427" s="536" customFormat="1"/>
    <row r="428" s="536" customFormat="1"/>
    <row r="429" s="536" customFormat="1"/>
    <row r="430" s="536" customFormat="1"/>
    <row r="431" s="536" customFormat="1"/>
    <row r="432" s="536" customFormat="1"/>
    <row r="433" s="536" customFormat="1"/>
    <row r="434" s="536" customFormat="1"/>
    <row r="435" s="536" customFormat="1"/>
    <row r="436" s="536" customFormat="1"/>
    <row r="437" s="536" customFormat="1"/>
    <row r="438" s="536" customFormat="1"/>
    <row r="439" s="536" customFormat="1"/>
    <row r="440" s="536" customFormat="1"/>
    <row r="441" s="536" customFormat="1"/>
    <row r="442" s="536" customFormat="1"/>
    <row r="443" s="536" customFormat="1"/>
    <row r="444" s="536" customFormat="1"/>
    <row r="445" s="536" customFormat="1"/>
    <row r="446" s="536" customFormat="1"/>
    <row r="447" s="536" customFormat="1"/>
    <row r="448" s="536" customFormat="1"/>
    <row r="449" s="536" customFormat="1"/>
    <row r="450" s="536" customFormat="1"/>
    <row r="451" s="536" customFormat="1"/>
    <row r="452" s="536" customFormat="1"/>
    <row r="453" s="536" customFormat="1"/>
    <row r="454" s="536" customFormat="1"/>
    <row r="455" s="536" customFormat="1"/>
    <row r="456" s="536" customFormat="1"/>
    <row r="457" s="536" customFormat="1"/>
    <row r="458" s="536" customFormat="1"/>
    <row r="459" s="536" customFormat="1"/>
    <row r="460" s="536" customFormat="1"/>
    <row r="461" s="536" customFormat="1"/>
    <row r="462" s="536" customFormat="1"/>
    <row r="463" s="536" customFormat="1"/>
    <row r="464" s="536" customFormat="1"/>
    <row r="465" s="536" customFormat="1"/>
    <row r="466" s="536" customFormat="1"/>
    <row r="467" s="536" customFormat="1"/>
    <row r="468" s="536" customFormat="1"/>
    <row r="469" s="536" customFormat="1"/>
    <row r="470" s="536" customFormat="1"/>
    <row r="471" s="536" customFormat="1"/>
    <row r="472" s="536" customFormat="1"/>
    <row r="473" s="536" customFormat="1"/>
    <row r="474" s="536" customFormat="1"/>
    <row r="475" s="536" customFormat="1"/>
    <row r="476" s="536" customFormat="1"/>
    <row r="477" s="536" customFormat="1"/>
    <row r="478" s="536" customFormat="1"/>
    <row r="479" s="536" customFormat="1"/>
    <row r="480" s="536" customFormat="1"/>
    <row r="481" s="536" customFormat="1"/>
    <row r="482" s="536" customFormat="1"/>
    <row r="483" s="536" customFormat="1"/>
    <row r="484" s="536" customFormat="1"/>
    <row r="485" s="536" customFormat="1"/>
    <row r="486" s="536" customFormat="1"/>
    <row r="487" s="536" customFormat="1"/>
    <row r="488" s="536" customFormat="1"/>
    <row r="489" s="536" customFormat="1"/>
    <row r="490" s="536" customFormat="1"/>
    <row r="491" s="536" customFormat="1"/>
    <row r="492" s="536" customFormat="1"/>
    <row r="493" s="536" customFormat="1"/>
    <row r="494" s="536" customFormat="1"/>
    <row r="495" s="536" customFormat="1"/>
    <row r="496" s="536" customFormat="1"/>
    <row r="497" s="536" customFormat="1"/>
    <row r="498" s="536" customFormat="1"/>
    <row r="499" s="536" customFormat="1"/>
    <row r="500" s="536" customFormat="1"/>
    <row r="501" s="536" customFormat="1"/>
    <row r="502" s="536" customFormat="1"/>
    <row r="503" s="536" customFormat="1"/>
    <row r="504" s="536" customFormat="1"/>
    <row r="505" s="536" customFormat="1"/>
    <row r="506" s="536" customFormat="1"/>
    <row r="507" s="536" customFormat="1"/>
    <row r="508" s="536" customFormat="1"/>
    <row r="509" s="536" customFormat="1"/>
    <row r="510" s="536" customFormat="1"/>
    <row r="511" s="536" customFormat="1"/>
    <row r="512" s="536" customFormat="1"/>
    <row r="513" s="536" customFormat="1"/>
    <row r="514" s="536" customFormat="1"/>
    <row r="515" s="536" customFormat="1"/>
    <row r="516" s="536" customFormat="1"/>
    <row r="517" s="536" customFormat="1"/>
    <row r="518" s="536" customFormat="1"/>
    <row r="519" s="536" customFormat="1"/>
    <row r="520" s="536" customFormat="1"/>
    <row r="521" s="536" customFormat="1"/>
    <row r="522" s="536" customFormat="1"/>
    <row r="523" s="536" customFormat="1"/>
    <row r="524" s="536" customFormat="1"/>
    <row r="525" s="536" customFormat="1"/>
    <row r="526" s="536" customFormat="1"/>
    <row r="527" s="536" customFormat="1"/>
    <row r="528" s="536" customFormat="1"/>
    <row r="529" s="536" customFormat="1"/>
    <row r="530" s="536" customFormat="1"/>
    <row r="531" s="536" customFormat="1"/>
    <row r="532" s="536" customFormat="1"/>
    <row r="533" s="536" customFormat="1"/>
    <row r="534" s="536" customFormat="1"/>
    <row r="535" s="536" customFormat="1"/>
    <row r="536" s="536" customFormat="1"/>
    <row r="537" s="536" customFormat="1"/>
    <row r="538" s="536" customFormat="1"/>
    <row r="539" s="536" customFormat="1"/>
    <row r="540" s="536" customFormat="1"/>
    <row r="541" s="536" customFormat="1"/>
    <row r="542" s="536" customFormat="1"/>
    <row r="543" s="536" customFormat="1"/>
    <row r="544" s="536" customFormat="1"/>
    <row r="545" s="536" customFormat="1"/>
    <row r="546" s="536" customFormat="1"/>
    <row r="547" s="536" customFormat="1"/>
    <row r="548" s="536" customFormat="1"/>
    <row r="549" s="536" customFormat="1"/>
    <row r="550" s="536" customFormat="1"/>
    <row r="551" s="536" customFormat="1"/>
    <row r="552" s="536" customFormat="1"/>
    <row r="553" s="536" customFormat="1"/>
    <row r="554" s="536" customFormat="1"/>
    <row r="555" s="536" customFormat="1"/>
    <row r="556" s="536" customFormat="1"/>
    <row r="557" s="536" customFormat="1"/>
    <row r="558" s="536" customFormat="1"/>
    <row r="559" s="536" customFormat="1"/>
    <row r="560" s="536" customFormat="1"/>
    <row r="561" s="536" customFormat="1"/>
    <row r="562" s="536" customFormat="1"/>
    <row r="563" s="536" customFormat="1"/>
    <row r="564" s="536" customFormat="1"/>
    <row r="565" s="536" customFormat="1"/>
    <row r="566" s="536" customFormat="1"/>
    <row r="567" s="536" customFormat="1"/>
    <row r="568" s="536" customFormat="1"/>
    <row r="569" s="536" customFormat="1"/>
    <row r="570" s="536" customFormat="1"/>
    <row r="571" s="536" customFormat="1"/>
    <row r="572" s="536" customFormat="1"/>
    <row r="573" s="536" customFormat="1"/>
    <row r="574" s="536" customFormat="1"/>
    <row r="575" s="536" customFormat="1"/>
    <row r="576" s="536" customFormat="1"/>
    <row r="577" s="536" customFormat="1"/>
    <row r="578" s="536" customFormat="1"/>
    <row r="579" s="536" customFormat="1"/>
    <row r="580" s="536" customFormat="1"/>
    <row r="581" s="536" customFormat="1"/>
    <row r="582" s="536" customFormat="1"/>
    <row r="583" s="536" customFormat="1"/>
    <row r="584" s="536" customFormat="1"/>
    <row r="585" s="536" customFormat="1"/>
    <row r="586" s="536" customFormat="1"/>
    <row r="587" s="536" customFormat="1"/>
    <row r="588" s="536" customFormat="1"/>
    <row r="589" s="536" customFormat="1"/>
    <row r="590" s="536" customFormat="1"/>
    <row r="591" s="536" customFormat="1"/>
    <row r="592" s="536" customFormat="1"/>
    <row r="593" s="536" customFormat="1"/>
    <row r="594" s="536" customFormat="1"/>
    <row r="595" s="536" customFormat="1"/>
    <row r="596" s="536" customFormat="1"/>
    <row r="597" s="536" customFormat="1"/>
    <row r="598" s="536" customFormat="1"/>
    <row r="599" s="536" customFormat="1"/>
    <row r="600" s="536" customFormat="1"/>
    <row r="601" s="536" customFormat="1"/>
    <row r="602" s="536" customFormat="1"/>
    <row r="603" s="536" customFormat="1"/>
    <row r="604" s="536" customFormat="1"/>
    <row r="605" s="536" customFormat="1"/>
    <row r="606" s="536" customFormat="1"/>
    <row r="607" s="536" customFormat="1"/>
    <row r="608" s="536" customFormat="1"/>
    <row r="609" s="536" customFormat="1"/>
    <row r="610" s="536" customFormat="1"/>
    <row r="611" s="536" customFormat="1"/>
    <row r="612" s="536" customFormat="1"/>
    <row r="613" s="536" customFormat="1"/>
    <row r="614" s="536" customFormat="1"/>
    <row r="615" s="536" customFormat="1"/>
    <row r="616" s="536" customFormat="1"/>
    <row r="617" s="536" customFormat="1"/>
    <row r="618" s="536" customFormat="1"/>
    <row r="619" s="536" customFormat="1"/>
    <row r="620" s="536" customFormat="1"/>
    <row r="621" s="536" customFormat="1"/>
    <row r="622" s="536" customFormat="1"/>
    <row r="623" s="536" customFormat="1"/>
    <row r="624" s="536" customFormat="1"/>
    <row r="625" s="536" customFormat="1"/>
    <row r="626" s="536" customFormat="1"/>
    <row r="627" s="536" customFormat="1"/>
    <row r="628" s="536" customFormat="1"/>
    <row r="629" s="536" customFormat="1"/>
    <row r="630" s="536" customFormat="1"/>
    <row r="631" s="536" customFormat="1"/>
    <row r="632" s="536" customFormat="1"/>
    <row r="633" s="536" customFormat="1"/>
    <row r="634" s="536" customFormat="1"/>
    <row r="635" s="536" customFormat="1"/>
    <row r="636" s="536" customFormat="1"/>
    <row r="637" s="536" customFormat="1"/>
    <row r="638" s="536" customFormat="1"/>
    <row r="639" s="536" customFormat="1"/>
    <row r="640" s="536" customFormat="1"/>
    <row r="641" s="536" customFormat="1"/>
    <row r="642" s="536" customFormat="1"/>
    <row r="643" s="536" customFormat="1"/>
    <row r="644" s="536" customFormat="1"/>
    <row r="645" s="536" customFormat="1"/>
    <row r="646" s="536" customFormat="1"/>
    <row r="647" s="536" customFormat="1"/>
    <row r="648" s="536" customFormat="1"/>
    <row r="649" s="536" customFormat="1"/>
    <row r="650" s="536" customFormat="1"/>
    <row r="651" s="536" customFormat="1"/>
    <row r="652" s="536" customFormat="1"/>
    <row r="653" s="536" customFormat="1"/>
    <row r="654" s="536" customFormat="1"/>
    <row r="655" s="536" customFormat="1"/>
    <row r="656" s="536" customFormat="1"/>
    <row r="657" s="536" customFormat="1"/>
    <row r="658" s="536" customFormat="1"/>
    <row r="659" s="536" customFormat="1"/>
    <row r="660" s="536" customFormat="1"/>
    <row r="661" s="536" customFormat="1"/>
    <row r="662" s="536" customFormat="1"/>
    <row r="663" s="536" customFormat="1"/>
    <row r="664" s="536" customFormat="1"/>
    <row r="665" s="536" customFormat="1"/>
    <row r="666" s="536" customFormat="1"/>
    <row r="667" s="536" customFormat="1"/>
    <row r="668" s="536" customFormat="1"/>
    <row r="669" s="536" customFormat="1"/>
    <row r="670" s="536" customFormat="1"/>
    <row r="671" s="536" customFormat="1"/>
    <row r="672" s="536" customFormat="1"/>
    <row r="673" s="536" customFormat="1"/>
    <row r="674" s="536" customFormat="1"/>
    <row r="675" s="536" customFormat="1"/>
    <row r="676" s="536" customFormat="1"/>
    <row r="677" s="536" customFormat="1"/>
    <row r="678" s="536" customFormat="1"/>
    <row r="679" s="536" customFormat="1"/>
    <row r="680" s="536" customFormat="1"/>
    <row r="681" s="536" customFormat="1"/>
    <row r="682" s="536" customFormat="1"/>
    <row r="683" s="536" customFormat="1"/>
    <row r="684" s="536" customFormat="1"/>
    <row r="685" s="536" customFormat="1"/>
    <row r="686" s="536" customFormat="1"/>
    <row r="687" s="536" customFormat="1"/>
    <row r="688" s="536" customFormat="1"/>
    <row r="689" s="536" customFormat="1"/>
    <row r="690" s="536" customFormat="1"/>
    <row r="691" s="536" customFormat="1"/>
    <row r="692" s="536" customFormat="1"/>
    <row r="693" s="536" customFormat="1"/>
    <row r="694" s="536" customFormat="1"/>
    <row r="695" s="536" customFormat="1"/>
    <row r="696" s="536" customFormat="1"/>
    <row r="697" s="536" customFormat="1"/>
    <row r="698" s="536" customFormat="1"/>
    <row r="699" s="536" customFormat="1"/>
    <row r="700" s="536" customFormat="1"/>
    <row r="701" s="536" customFormat="1"/>
    <row r="702" s="536" customFormat="1"/>
    <row r="703" s="536" customFormat="1"/>
    <row r="704" s="536" customFormat="1"/>
    <row r="705" s="536" customFormat="1"/>
    <row r="706" s="536" customFormat="1"/>
    <row r="707" s="536" customFormat="1"/>
    <row r="708" s="536" customFormat="1"/>
    <row r="709" s="536" customFormat="1"/>
    <row r="710" s="536" customFormat="1"/>
    <row r="711" s="536" customFormat="1"/>
    <row r="712" s="536" customFormat="1"/>
    <row r="713" s="536" customFormat="1"/>
    <row r="714" s="536" customFormat="1"/>
    <row r="715" s="536" customFormat="1"/>
    <row r="716" s="536" customFormat="1"/>
    <row r="717" s="536" customFormat="1"/>
    <row r="718" s="536" customFormat="1"/>
    <row r="719" s="536" customFormat="1"/>
    <row r="720" s="536" customFormat="1"/>
    <row r="721" s="536" customFormat="1"/>
    <row r="722" s="536" customFormat="1"/>
    <row r="723" s="536" customFormat="1"/>
    <row r="724" s="536" customFormat="1"/>
    <row r="725" s="536" customFormat="1"/>
    <row r="726" s="536" customFormat="1"/>
    <row r="727" s="536" customFormat="1"/>
    <row r="728" s="536" customFormat="1"/>
    <row r="729" s="536" customFormat="1"/>
    <row r="730" s="536" customFormat="1"/>
    <row r="731" s="536" customFormat="1"/>
    <row r="732" s="536" customFormat="1"/>
    <row r="733" s="536" customFormat="1"/>
    <row r="734" s="536" customFormat="1"/>
    <row r="735" s="536" customFormat="1"/>
    <row r="736" s="536" customFormat="1"/>
    <row r="737" s="536" customFormat="1"/>
    <row r="738" s="536" customFormat="1"/>
    <row r="739" s="536" customFormat="1"/>
    <row r="740" s="536" customFormat="1"/>
    <row r="741" s="536" customFormat="1"/>
    <row r="742" s="536" customFormat="1"/>
    <row r="743" s="536" customFormat="1"/>
    <row r="744" s="536" customFormat="1"/>
    <row r="745" s="536" customFormat="1"/>
    <row r="746" s="536" customFormat="1"/>
    <row r="747" s="536" customFormat="1"/>
    <row r="748" s="536" customFormat="1"/>
    <row r="749" s="536" customFormat="1"/>
    <row r="750" s="536" customFormat="1"/>
    <row r="751" s="536" customFormat="1"/>
    <row r="752" s="536" customFormat="1"/>
    <row r="753" s="536" customFormat="1"/>
    <row r="754" s="536" customFormat="1"/>
    <row r="755" s="536" customFormat="1"/>
    <row r="756" s="536" customFormat="1"/>
    <row r="757" s="536" customFormat="1"/>
    <row r="758" s="536" customFormat="1"/>
    <row r="759" s="536" customFormat="1"/>
    <row r="760" s="536" customFormat="1"/>
    <row r="761" s="536" customFormat="1"/>
    <row r="762" s="536" customFormat="1"/>
    <row r="763" s="536" customFormat="1"/>
    <row r="764" s="536" customFormat="1"/>
    <row r="765" s="536" customFormat="1"/>
    <row r="766" s="536" customFormat="1"/>
    <row r="767" s="536" customFormat="1"/>
    <row r="768" s="536" customFormat="1"/>
    <row r="769" s="536" customFormat="1"/>
    <row r="770" s="536" customFormat="1"/>
    <row r="771" s="536" customFormat="1"/>
    <row r="772" s="536" customFormat="1"/>
    <row r="773" s="536" customFormat="1"/>
    <row r="774" s="536" customFormat="1"/>
    <row r="775" s="536" customFormat="1"/>
    <row r="776" s="536" customFormat="1"/>
    <row r="777" s="536" customFormat="1"/>
    <row r="778" s="536" customFormat="1"/>
    <row r="779" s="536" customFormat="1"/>
    <row r="780" s="536" customFormat="1"/>
    <row r="781" s="536" customFormat="1"/>
    <row r="782" s="536" customFormat="1"/>
    <row r="783" s="536" customFormat="1"/>
    <row r="784" s="536" customFormat="1"/>
    <row r="785" s="536" customFormat="1"/>
    <row r="786" s="536" customFormat="1"/>
    <row r="787" s="536" customFormat="1"/>
    <row r="788" s="536" customFormat="1"/>
    <row r="789" s="536" customFormat="1"/>
    <row r="790" s="536" customFormat="1"/>
    <row r="791" s="536" customFormat="1"/>
    <row r="792" s="536" customFormat="1"/>
    <row r="793" s="536" customFormat="1"/>
    <row r="794" s="536" customFormat="1"/>
    <row r="795" s="536" customFormat="1"/>
    <row r="796" s="536" customFormat="1"/>
    <row r="797" s="536" customFormat="1"/>
    <row r="798" s="536" customFormat="1"/>
    <row r="799" s="536" customFormat="1"/>
    <row r="800" s="536" customFormat="1"/>
    <row r="801" s="536" customFormat="1"/>
    <row r="802" s="536" customFormat="1"/>
    <row r="803" s="536" customFormat="1"/>
    <row r="804" s="536" customFormat="1"/>
    <row r="805" s="536" customFormat="1"/>
    <row r="806" s="536" customFormat="1"/>
    <row r="807" s="536" customFormat="1"/>
    <row r="808" s="536" customFormat="1"/>
    <row r="809" s="536" customFormat="1"/>
    <row r="810" s="536" customFormat="1"/>
    <row r="811" s="536" customFormat="1"/>
    <row r="812" s="536" customFormat="1"/>
    <row r="813" s="536" customFormat="1"/>
    <row r="814" s="536" customFormat="1"/>
    <row r="815" s="536" customFormat="1"/>
    <row r="816" s="536" customFormat="1"/>
    <row r="817" s="536" customFormat="1"/>
    <row r="818" s="536" customFormat="1"/>
    <row r="819" s="536" customFormat="1"/>
    <row r="820" s="536" customFormat="1"/>
    <row r="821" s="536" customFormat="1"/>
    <row r="822" s="536" customFormat="1"/>
    <row r="823" s="536" customFormat="1"/>
    <row r="824" s="536" customFormat="1"/>
    <row r="825" s="536" customFormat="1"/>
    <row r="826" s="536" customFormat="1"/>
    <row r="827" s="536" customFormat="1"/>
    <row r="828" s="536" customFormat="1"/>
    <row r="829" s="536" customFormat="1"/>
    <row r="830" s="536" customFormat="1"/>
    <row r="831" s="536" customFormat="1"/>
    <row r="832" s="536" customFormat="1"/>
    <row r="833" s="536" customFormat="1"/>
    <row r="834" s="536" customFormat="1"/>
    <row r="835" s="536" customFormat="1"/>
    <row r="836" s="536" customFormat="1"/>
    <row r="837" s="536" customFormat="1"/>
    <row r="838" s="536" customFormat="1"/>
    <row r="839" s="536" customFormat="1"/>
    <row r="840" s="536" customFormat="1"/>
    <row r="841" s="536" customFormat="1"/>
    <row r="842" s="536" customFormat="1"/>
    <row r="843" s="536" customFormat="1"/>
    <row r="844" s="536" customFormat="1"/>
    <row r="845" s="536" customFormat="1"/>
    <row r="846" s="536" customFormat="1"/>
    <row r="847" s="536" customFormat="1"/>
    <row r="848" s="536" customFormat="1"/>
    <row r="849" s="536" customFormat="1"/>
    <row r="850" s="536" customFormat="1"/>
    <row r="851" s="536" customFormat="1"/>
    <row r="852" s="536" customFormat="1"/>
    <row r="853" s="536" customFormat="1"/>
    <row r="854" s="536" customFormat="1"/>
    <row r="855" s="536" customFormat="1"/>
    <row r="856" s="536" customFormat="1"/>
    <row r="857" s="536" customFormat="1"/>
    <row r="858" s="536" customFormat="1"/>
    <row r="859" s="536" customFormat="1"/>
    <row r="860" s="536" customFormat="1"/>
    <row r="861" s="536" customFormat="1"/>
    <row r="862" s="536" customFormat="1"/>
    <row r="863" s="536" customFormat="1"/>
    <row r="864" s="536" customFormat="1"/>
    <row r="865" s="536" customFormat="1"/>
    <row r="866" s="536" customFormat="1"/>
    <row r="867" s="536" customFormat="1"/>
    <row r="868" s="536" customFormat="1"/>
    <row r="869" s="536" customFormat="1"/>
    <row r="870" s="536" customFormat="1"/>
    <row r="871" s="536" customFormat="1"/>
    <row r="872" s="536" customFormat="1"/>
    <row r="873" s="536" customFormat="1"/>
    <row r="874" s="536" customFormat="1"/>
    <row r="875" s="536" customFormat="1"/>
    <row r="876" s="536" customFormat="1"/>
    <row r="877" s="536" customFormat="1"/>
    <row r="878" s="536" customFormat="1"/>
    <row r="879" s="536" customFormat="1"/>
    <row r="880" s="536" customFormat="1"/>
    <row r="881" s="536" customFormat="1"/>
    <row r="882" s="536" customFormat="1"/>
    <row r="883" s="536" customFormat="1"/>
    <row r="884" s="536" customFormat="1"/>
    <row r="885" s="536" customFormat="1"/>
    <row r="886" s="536" customFormat="1"/>
    <row r="887" s="536" customFormat="1"/>
    <row r="888" s="536" customFormat="1"/>
    <row r="889" s="536" customFormat="1"/>
    <row r="890" s="536" customFormat="1"/>
    <row r="891" s="536" customFormat="1"/>
    <row r="892" s="536" customFormat="1"/>
    <row r="893" s="536" customFormat="1"/>
    <row r="894" s="536" customFormat="1"/>
    <row r="895" s="536" customFormat="1"/>
    <row r="896" s="536" customFormat="1"/>
    <row r="897" s="536" customFormat="1"/>
    <row r="898" s="536" customFormat="1"/>
    <row r="899" s="536" customFormat="1"/>
    <row r="900" s="536" customFormat="1"/>
    <row r="901" s="536" customFormat="1"/>
    <row r="902" s="536" customFormat="1"/>
    <row r="903" s="536" customFormat="1"/>
    <row r="904" s="536" customFormat="1"/>
    <row r="905" s="536" customFormat="1"/>
    <row r="906" s="536" customFormat="1"/>
    <row r="907" s="536" customFormat="1"/>
    <row r="908" s="536" customFormat="1"/>
    <row r="909" s="536" customFormat="1"/>
    <row r="910" s="536" customFormat="1"/>
    <row r="911" s="536" customFormat="1"/>
    <row r="912" s="536" customFormat="1"/>
    <row r="913" s="536" customFormat="1"/>
    <row r="914" s="536" customFormat="1"/>
    <row r="915" s="536" customFormat="1"/>
    <row r="916" s="536" customFormat="1"/>
    <row r="917" s="536" customFormat="1"/>
    <row r="918" s="536" customFormat="1"/>
    <row r="919" s="536" customFormat="1"/>
    <row r="920" s="536" customFormat="1"/>
    <row r="921" s="536" customFormat="1"/>
    <row r="922" s="536" customFormat="1"/>
    <row r="923" s="536" customFormat="1"/>
    <row r="924" s="536" customFormat="1"/>
    <row r="925" s="536" customFormat="1"/>
    <row r="926" s="536" customFormat="1"/>
    <row r="927" s="536" customFormat="1"/>
    <row r="928" s="536" customFormat="1"/>
    <row r="929" s="536" customFormat="1"/>
    <row r="930" s="536" customFormat="1"/>
    <row r="931" s="536" customFormat="1"/>
    <row r="932" s="536" customFormat="1"/>
    <row r="933" s="536" customFormat="1"/>
    <row r="934" s="536" customFormat="1"/>
    <row r="935" s="536" customFormat="1"/>
    <row r="936" s="536" customFormat="1"/>
    <row r="937" s="536" customFormat="1"/>
    <row r="938" s="536" customFormat="1"/>
    <row r="939" s="536" customFormat="1"/>
    <row r="940" s="536" customFormat="1"/>
    <row r="941" s="536" customFormat="1"/>
    <row r="942" s="536" customFormat="1"/>
    <row r="943" s="536" customFormat="1"/>
    <row r="944" s="536" customFormat="1"/>
    <row r="945" s="536" customFormat="1"/>
    <row r="946" s="536" customFormat="1"/>
    <row r="947" s="536" customFormat="1"/>
    <row r="948" s="536" customFormat="1"/>
    <row r="949" s="536" customFormat="1"/>
    <row r="950" s="536" customFormat="1"/>
    <row r="951" s="536" customFormat="1"/>
    <row r="952" s="536" customFormat="1"/>
    <row r="953" s="536" customFormat="1"/>
    <row r="954" s="536" customFormat="1"/>
    <row r="955" s="536" customFormat="1"/>
    <row r="956" s="536" customFormat="1"/>
    <row r="957" s="536" customFormat="1"/>
    <row r="958" s="536" customFormat="1"/>
    <row r="959" s="536" customFormat="1"/>
    <row r="960" s="536" customFormat="1"/>
    <row r="961" s="536" customFormat="1"/>
    <row r="962" s="536" customFormat="1"/>
    <row r="963" s="536" customFormat="1"/>
    <row r="964" s="536" customFormat="1"/>
    <row r="965" s="536" customFormat="1"/>
    <row r="966" s="536" customFormat="1"/>
    <row r="967" s="536" customFormat="1"/>
    <row r="968" s="536" customFormat="1"/>
    <row r="969" s="536" customFormat="1"/>
    <row r="970" s="536" customFormat="1"/>
    <row r="971" s="536" customFormat="1"/>
    <row r="972" s="536" customFormat="1"/>
    <row r="973" s="536" customFormat="1"/>
    <row r="974" s="536" customFormat="1"/>
    <row r="975" s="536" customFormat="1"/>
    <row r="976" s="536" customFormat="1"/>
    <row r="977" s="536" customFormat="1"/>
    <row r="978" s="536" customFormat="1"/>
    <row r="979" s="536" customFormat="1"/>
    <row r="980" s="536" customFormat="1"/>
    <row r="981" s="536" customFormat="1"/>
    <row r="982" s="536" customFormat="1"/>
    <row r="983" s="536" customFormat="1"/>
    <row r="984" s="536" customFormat="1"/>
    <row r="985" s="536" customFormat="1"/>
    <row r="986" s="536" customFormat="1"/>
    <row r="987" s="536" customFormat="1"/>
    <row r="988" s="536" customFormat="1"/>
    <row r="989" s="536" customFormat="1"/>
    <row r="990" s="536" customFormat="1"/>
    <row r="991" s="536" customFormat="1"/>
    <row r="992" s="536" customFormat="1"/>
    <row r="993" s="536" customFormat="1"/>
    <row r="994" s="536" customFormat="1"/>
    <row r="995" s="536" customFormat="1"/>
    <row r="996" s="536" customFormat="1"/>
    <row r="997" s="536" customFormat="1"/>
    <row r="998" s="536" customFormat="1"/>
    <row r="999" s="536" customFormat="1"/>
    <row r="1000" s="536" customFormat="1"/>
  </sheetData>
  <pageMargins left="0.7" right="0.7" top="0.75" bottom="0.75" header="0.3" footer="0.3"/>
  <pageSetup paperSize="9" scale="75"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pageSetUpPr fitToPage="1"/>
  </sheetPr>
  <dimension ref="B2:E14"/>
  <sheetViews>
    <sheetView showGridLines="0" showRowColHeaders="0" zoomScale="80" zoomScaleNormal="80" workbookViewId="0">
      <selection activeCell="C24" sqref="C24"/>
    </sheetView>
  </sheetViews>
  <sheetFormatPr baseColWidth="10" defaultColWidth="11.42578125" defaultRowHeight="15"/>
  <cols>
    <col min="1" max="1" width="3.85546875" customWidth="1"/>
    <col min="3" max="3" width="73.85546875" customWidth="1"/>
    <col min="4" max="5" width="28.42578125" customWidth="1"/>
  </cols>
  <sheetData>
    <row r="2" spans="2:5" ht="18.75">
      <c r="B2" s="607" t="s">
        <v>918</v>
      </c>
      <c r="C2" s="607"/>
      <c r="D2" s="607"/>
      <c r="E2" s="607"/>
    </row>
    <row r="3" spans="2:5">
      <c r="B3" s="12"/>
      <c r="E3" s="541" t="s">
        <v>1195</v>
      </c>
    </row>
    <row r="4" spans="2:5">
      <c r="B4" s="12"/>
      <c r="D4" s="359">
        <f>Table!G7</f>
        <v>45657</v>
      </c>
    </row>
    <row r="5" spans="2:5">
      <c r="C5" s="5"/>
      <c r="D5" s="2" t="s">
        <v>2</v>
      </c>
      <c r="E5" s="2" t="s">
        <v>3</v>
      </c>
    </row>
    <row r="6" spans="2:5" ht="35.25" customHeight="1">
      <c r="C6" s="5"/>
      <c r="D6" s="2" t="s">
        <v>77</v>
      </c>
      <c r="E6" s="2" t="s">
        <v>78</v>
      </c>
    </row>
    <row r="7" spans="2:5" ht="41.25" customHeight="1">
      <c r="B7" s="2">
        <v>1</v>
      </c>
      <c r="C7" s="11" t="s">
        <v>79</v>
      </c>
      <c r="D7" s="398">
        <v>244.68061800000001</v>
      </c>
      <c r="E7" s="398">
        <v>611.70154500000001</v>
      </c>
    </row>
    <row r="11" spans="2:5">
      <c r="B11" s="12"/>
      <c r="D11" s="359">
        <f>EOMONTH(D4,-12)</f>
        <v>45291</v>
      </c>
    </row>
    <row r="12" spans="2:5">
      <c r="C12" s="5"/>
      <c r="D12" s="2" t="s">
        <v>2</v>
      </c>
      <c r="E12" s="2" t="s">
        <v>3</v>
      </c>
    </row>
    <row r="13" spans="2:5" ht="30">
      <c r="C13" s="5"/>
      <c r="D13" s="2" t="s">
        <v>77</v>
      </c>
      <c r="E13" s="2" t="s">
        <v>78</v>
      </c>
    </row>
    <row r="14" spans="2:5" ht="30">
      <c r="B14" s="2">
        <v>1</v>
      </c>
      <c r="C14" s="11" t="s">
        <v>79</v>
      </c>
      <c r="D14" s="241">
        <v>208.52690799999999</v>
      </c>
      <c r="E14" s="241">
        <v>521.31727000000001</v>
      </c>
    </row>
  </sheetData>
  <mergeCells count="1">
    <mergeCell ref="B2:E2"/>
  </mergeCells>
  <hyperlinks>
    <hyperlink ref="E3" location="Table!A1" display="Back to table" xr:uid="{5133EB15-F5A7-4E9E-B64D-ADB134B09D61}"/>
  </hyperlink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6D2E-3588-44F6-99AF-8CB70E50F4DC}">
  <sheetPr>
    <pageSetUpPr fitToPage="1"/>
  </sheetPr>
  <dimension ref="B2:J68"/>
  <sheetViews>
    <sheetView showGridLines="0" showRowColHeaders="0" zoomScale="90" zoomScaleNormal="90" workbookViewId="0">
      <selection activeCell="C32" sqref="C32"/>
    </sheetView>
  </sheetViews>
  <sheetFormatPr baseColWidth="10" defaultColWidth="11.42578125" defaultRowHeight="15"/>
  <cols>
    <col min="1" max="1" width="4" customWidth="1"/>
    <col min="2" max="2" width="9.5703125" customWidth="1"/>
    <col min="3" max="3" width="65.7109375" style="6" customWidth="1"/>
    <col min="4" max="5" width="22.28515625" customWidth="1"/>
    <col min="6" max="6" width="19.140625" customWidth="1"/>
    <col min="7" max="7" width="16.28515625" customWidth="1"/>
    <col min="8" max="8" width="19.5703125" customWidth="1"/>
    <col min="9" max="9" width="19.42578125" customWidth="1"/>
    <col min="10" max="10" width="25.7109375" customWidth="1"/>
  </cols>
  <sheetData>
    <row r="2" spans="2:10" ht="18.75">
      <c r="B2" s="607" t="s">
        <v>1034</v>
      </c>
      <c r="C2" s="607"/>
      <c r="D2" s="607"/>
      <c r="E2" s="607"/>
      <c r="F2" s="607"/>
      <c r="G2" s="607"/>
      <c r="H2" s="607"/>
      <c r="I2" s="607"/>
      <c r="J2" s="607"/>
    </row>
    <row r="3" spans="2:10">
      <c r="J3" s="541" t="s">
        <v>1195</v>
      </c>
    </row>
    <row r="4" spans="2:10">
      <c r="D4" s="359">
        <f>Table!G7</f>
        <v>45657</v>
      </c>
      <c r="J4" s="175"/>
    </row>
    <row r="5" spans="2:10">
      <c r="D5" s="17" t="s">
        <v>2</v>
      </c>
      <c r="E5" s="17" t="s">
        <v>3</v>
      </c>
      <c r="F5" s="17" t="s">
        <v>4</v>
      </c>
      <c r="G5" s="17" t="s">
        <v>36</v>
      </c>
      <c r="H5" s="17" t="s">
        <v>37</v>
      </c>
      <c r="I5" s="17" t="s">
        <v>82</v>
      </c>
      <c r="J5" s="17" t="s">
        <v>83</v>
      </c>
    </row>
    <row r="6" spans="2:10">
      <c r="C6" s="6" t="s">
        <v>35</v>
      </c>
      <c r="D6" s="618" t="s">
        <v>84</v>
      </c>
      <c r="E6" s="618" t="s">
        <v>85</v>
      </c>
      <c r="F6" s="618" t="s">
        <v>86</v>
      </c>
      <c r="G6" s="618"/>
      <c r="H6" s="618"/>
      <c r="I6" s="618"/>
      <c r="J6" s="618"/>
    </row>
    <row r="7" spans="2:10" ht="45">
      <c r="D7" s="618"/>
      <c r="E7" s="618"/>
      <c r="F7" s="17" t="s">
        <v>87</v>
      </c>
      <c r="G7" s="17" t="s">
        <v>88</v>
      </c>
      <c r="H7" s="17" t="s">
        <v>89</v>
      </c>
      <c r="I7" s="17" t="s">
        <v>90</v>
      </c>
      <c r="J7" s="17" t="s">
        <v>91</v>
      </c>
    </row>
    <row r="8" spans="2:10">
      <c r="B8" s="18"/>
      <c r="C8" s="462" t="s">
        <v>1026</v>
      </c>
      <c r="D8" s="463"/>
      <c r="E8" s="464"/>
      <c r="F8" s="464"/>
      <c r="G8" s="464"/>
      <c r="H8" s="464"/>
      <c r="I8" s="464"/>
      <c r="J8" s="464"/>
    </row>
    <row r="9" spans="2:10">
      <c r="B9" s="15">
        <v>1</v>
      </c>
      <c r="C9" s="16" t="s">
        <v>1169</v>
      </c>
      <c r="D9" s="374">
        <v>431.08016800000001</v>
      </c>
      <c r="E9" s="375">
        <v>431.08016800000001</v>
      </c>
      <c r="F9" s="375">
        <v>431.08016800000001</v>
      </c>
      <c r="G9" s="375" t="s">
        <v>1025</v>
      </c>
      <c r="H9" s="376" t="s">
        <v>1025</v>
      </c>
      <c r="I9" s="377" t="s">
        <v>1025</v>
      </c>
      <c r="J9" s="377" t="s">
        <v>1025</v>
      </c>
    </row>
    <row r="10" spans="2:10">
      <c r="B10" s="15">
        <v>2</v>
      </c>
      <c r="C10" s="16" t="s">
        <v>1170</v>
      </c>
      <c r="D10" s="374">
        <v>18.219681999999999</v>
      </c>
      <c r="E10" s="375">
        <v>18.219681999999999</v>
      </c>
      <c r="F10" s="375">
        <v>18.219681999999999</v>
      </c>
      <c r="G10" s="375" t="s">
        <v>1025</v>
      </c>
      <c r="H10" s="376" t="s">
        <v>1025</v>
      </c>
      <c r="I10" s="377" t="s">
        <v>1025</v>
      </c>
      <c r="J10" s="377" t="s">
        <v>1025</v>
      </c>
    </row>
    <row r="11" spans="2:10">
      <c r="B11" s="15">
        <v>3</v>
      </c>
      <c r="C11" s="16" t="s">
        <v>1171</v>
      </c>
      <c r="D11" s="374">
        <v>37003.19083</v>
      </c>
      <c r="E11" s="375">
        <v>37003.19083</v>
      </c>
      <c r="F11" s="375">
        <v>37003.19083</v>
      </c>
      <c r="G11" s="375" t="s">
        <v>1025</v>
      </c>
      <c r="H11" s="376" t="s">
        <v>1025</v>
      </c>
      <c r="I11" s="377" t="s">
        <v>1025</v>
      </c>
      <c r="J11" s="377" t="s">
        <v>1025</v>
      </c>
    </row>
    <row r="12" spans="2:10">
      <c r="B12" s="15">
        <f>B11+1</f>
        <v>4</v>
      </c>
      <c r="C12" s="16" t="s">
        <v>1188</v>
      </c>
      <c r="D12" s="374">
        <v>7756.0072360000004</v>
      </c>
      <c r="E12" s="375">
        <v>7756.0072360000004</v>
      </c>
      <c r="F12" s="375">
        <v>7756.0072360000004</v>
      </c>
      <c r="G12" s="375" t="s">
        <v>1025</v>
      </c>
      <c r="H12" s="376" t="s">
        <v>1025</v>
      </c>
      <c r="I12" s="377" t="s">
        <v>1025</v>
      </c>
      <c r="J12" s="377" t="s">
        <v>1025</v>
      </c>
    </row>
    <row r="13" spans="2:10">
      <c r="B13" s="15">
        <f t="shared" ref="B13:B21" si="0">B12+1</f>
        <v>5</v>
      </c>
      <c r="C13" s="16" t="s">
        <v>1172</v>
      </c>
      <c r="D13" s="374">
        <v>877.43119200000001</v>
      </c>
      <c r="E13" s="375">
        <v>877.43119200000001</v>
      </c>
      <c r="F13" s="375">
        <v>877.43119200000001</v>
      </c>
      <c r="G13" s="375" t="s">
        <v>1025</v>
      </c>
      <c r="H13" s="376" t="s">
        <v>1025</v>
      </c>
      <c r="I13" s="377" t="s">
        <v>1025</v>
      </c>
      <c r="J13" s="377" t="s">
        <v>1025</v>
      </c>
    </row>
    <row r="14" spans="2:10">
      <c r="B14" s="15">
        <f t="shared" si="0"/>
        <v>6</v>
      </c>
      <c r="C14" s="16" t="s">
        <v>1173</v>
      </c>
      <c r="D14" s="374">
        <v>26.230729</v>
      </c>
      <c r="E14" s="375">
        <v>26.230729</v>
      </c>
      <c r="F14" s="375" t="s">
        <v>1025</v>
      </c>
      <c r="G14" s="375">
        <v>26.230729</v>
      </c>
      <c r="H14" s="376" t="s">
        <v>1025</v>
      </c>
      <c r="I14" s="377" t="s">
        <v>1025</v>
      </c>
      <c r="J14" s="377" t="s">
        <v>1025</v>
      </c>
    </row>
    <row r="15" spans="2:10">
      <c r="B15" s="15">
        <f t="shared" si="0"/>
        <v>7</v>
      </c>
      <c r="C15" s="16" t="s">
        <v>1184</v>
      </c>
      <c r="D15" s="378" t="s">
        <v>1025</v>
      </c>
      <c r="E15" s="376" t="s">
        <v>1025</v>
      </c>
      <c r="F15" s="376" t="s">
        <v>1025</v>
      </c>
      <c r="G15" s="376" t="s">
        <v>1025</v>
      </c>
      <c r="H15" s="376" t="s">
        <v>1025</v>
      </c>
      <c r="I15" s="377" t="s">
        <v>1025</v>
      </c>
      <c r="J15" s="377" t="s">
        <v>1025</v>
      </c>
    </row>
    <row r="16" spans="2:10">
      <c r="B16" s="15">
        <f t="shared" si="0"/>
        <v>8</v>
      </c>
      <c r="C16" s="16" t="s">
        <v>1174</v>
      </c>
      <c r="D16" s="378">
        <v>12.751555</v>
      </c>
      <c r="E16" s="376">
        <v>12.751555</v>
      </c>
      <c r="F16" s="376">
        <v>12.751555</v>
      </c>
      <c r="G16" s="376" t="s">
        <v>1025</v>
      </c>
      <c r="H16" s="376" t="s">
        <v>1025</v>
      </c>
      <c r="I16" s="377" t="s">
        <v>1025</v>
      </c>
      <c r="J16" s="377" t="s">
        <v>1025</v>
      </c>
    </row>
    <row r="17" spans="2:10">
      <c r="B17" s="15">
        <f t="shared" si="0"/>
        <v>9</v>
      </c>
      <c r="C17" s="16" t="s">
        <v>1175</v>
      </c>
      <c r="D17" s="374">
        <v>34.270963000000002</v>
      </c>
      <c r="E17" s="375">
        <v>34.270963000000002</v>
      </c>
      <c r="F17" s="375">
        <v>34.270963000000002</v>
      </c>
      <c r="G17" s="375" t="s">
        <v>1025</v>
      </c>
      <c r="H17" s="376" t="s">
        <v>1025</v>
      </c>
      <c r="I17" s="377" t="s">
        <v>1025</v>
      </c>
      <c r="J17" s="377" t="s">
        <v>1025</v>
      </c>
    </row>
    <row r="18" spans="2:10">
      <c r="B18" s="15">
        <f t="shared" si="0"/>
        <v>10</v>
      </c>
      <c r="C18" s="16" t="s">
        <v>1182</v>
      </c>
      <c r="D18" s="374">
        <v>134.55171100000001</v>
      </c>
      <c r="E18" s="375">
        <v>134.55171100000001</v>
      </c>
      <c r="F18" s="375">
        <v>134.55171100000001</v>
      </c>
      <c r="G18" s="375" t="s">
        <v>1025</v>
      </c>
      <c r="H18" s="376" t="s">
        <v>1025</v>
      </c>
      <c r="I18" s="377" t="s">
        <v>1025</v>
      </c>
      <c r="J18" s="377" t="s">
        <v>1025</v>
      </c>
    </row>
    <row r="19" spans="2:10">
      <c r="B19" s="15">
        <f t="shared" si="0"/>
        <v>11</v>
      </c>
      <c r="C19" s="16" t="s">
        <v>1183</v>
      </c>
      <c r="D19" s="374">
        <v>33.530572999999997</v>
      </c>
      <c r="E19" s="375">
        <v>33.530572999999997</v>
      </c>
      <c r="F19" s="375">
        <v>33.530572999999997</v>
      </c>
      <c r="G19" s="375" t="s">
        <v>1025</v>
      </c>
      <c r="H19" s="376" t="s">
        <v>1025</v>
      </c>
      <c r="I19" s="377" t="s">
        <v>1025</v>
      </c>
      <c r="J19" s="377" t="s">
        <v>1025</v>
      </c>
    </row>
    <row r="20" spans="2:10">
      <c r="B20" s="15">
        <f t="shared" si="0"/>
        <v>12</v>
      </c>
      <c r="C20" s="16" t="s">
        <v>810</v>
      </c>
      <c r="D20" s="374">
        <v>91.912937999999997</v>
      </c>
      <c r="E20" s="375">
        <v>91.912937999999997</v>
      </c>
      <c r="F20" s="375">
        <v>91.912937999999997</v>
      </c>
      <c r="G20" s="375" t="s">
        <v>1025</v>
      </c>
      <c r="H20" s="376" t="s">
        <v>1025</v>
      </c>
      <c r="I20" s="377" t="s">
        <v>1025</v>
      </c>
      <c r="J20" s="377" t="s">
        <v>1025</v>
      </c>
    </row>
    <row r="21" spans="2:10">
      <c r="B21" s="15">
        <f t="shared" si="0"/>
        <v>13</v>
      </c>
      <c r="C21" s="16" t="s">
        <v>1187</v>
      </c>
      <c r="D21" s="374">
        <v>6.3817810000000001</v>
      </c>
      <c r="E21" s="375">
        <v>6.3817810000000001</v>
      </c>
      <c r="F21" s="375">
        <v>6.3817810000000001</v>
      </c>
      <c r="G21" s="375" t="s">
        <v>1025</v>
      </c>
      <c r="H21" s="376" t="s">
        <v>1025</v>
      </c>
      <c r="I21" s="377" t="s">
        <v>1025</v>
      </c>
      <c r="J21" s="377" t="s">
        <v>1025</v>
      </c>
    </row>
    <row r="22" spans="2:10">
      <c r="B22" s="19"/>
      <c r="C22" s="20" t="s">
        <v>92</v>
      </c>
      <c r="D22" s="379">
        <v>46425.559357999999</v>
      </c>
      <c r="E22" s="380">
        <v>46425.559357999999</v>
      </c>
      <c r="F22" s="380">
        <v>46399.328629000003</v>
      </c>
      <c r="G22" s="380">
        <v>26.230729</v>
      </c>
      <c r="H22" s="376" t="s">
        <v>1025</v>
      </c>
      <c r="I22" s="377" t="s">
        <v>1025</v>
      </c>
      <c r="J22" s="377" t="s">
        <v>1025</v>
      </c>
    </row>
    <row r="23" spans="2:10">
      <c r="B23" s="15"/>
      <c r="C23" s="462" t="s">
        <v>1027</v>
      </c>
      <c r="D23" s="465" t="s">
        <v>1025</v>
      </c>
      <c r="E23" s="466" t="s">
        <v>1025</v>
      </c>
      <c r="F23" s="466" t="s">
        <v>1025</v>
      </c>
      <c r="G23" s="466" t="s">
        <v>1025</v>
      </c>
      <c r="H23" s="466" t="s">
        <v>1025</v>
      </c>
      <c r="I23" s="466" t="s">
        <v>1025</v>
      </c>
      <c r="J23" s="466" t="s">
        <v>1025</v>
      </c>
    </row>
    <row r="24" spans="2:10">
      <c r="B24" s="216" t="s">
        <v>1168</v>
      </c>
      <c r="C24" s="16" t="s">
        <v>1176</v>
      </c>
      <c r="D24" s="374">
        <v>164.66191599999999</v>
      </c>
      <c r="E24" s="375">
        <v>164.66191599999999</v>
      </c>
      <c r="F24" s="375" t="s">
        <v>1025</v>
      </c>
      <c r="G24" s="375" t="s">
        <v>1025</v>
      </c>
      <c r="H24" s="375" t="s">
        <v>1025</v>
      </c>
      <c r="I24" s="381" t="s">
        <v>1025</v>
      </c>
      <c r="J24" s="381">
        <v>164.66191599999999</v>
      </c>
    </row>
    <row r="25" spans="2:10">
      <c r="B25" s="15">
        <f t="shared" ref="B25:B26" si="1">B24+1</f>
        <v>15</v>
      </c>
      <c r="C25" s="16" t="s">
        <v>1177</v>
      </c>
      <c r="D25" s="374">
        <v>16882.671002999999</v>
      </c>
      <c r="E25" s="375">
        <v>16882.671002999999</v>
      </c>
      <c r="F25" s="375" t="s">
        <v>1025</v>
      </c>
      <c r="G25" s="375" t="s">
        <v>1025</v>
      </c>
      <c r="H25" s="375" t="s">
        <v>1025</v>
      </c>
      <c r="I25" s="381" t="s">
        <v>1025</v>
      </c>
      <c r="J25" s="381">
        <v>16882.671002999999</v>
      </c>
    </row>
    <row r="26" spans="2:10">
      <c r="B26" s="15">
        <f t="shared" si="1"/>
        <v>16</v>
      </c>
      <c r="C26" s="16" t="s">
        <v>1173</v>
      </c>
      <c r="D26" s="374">
        <v>190.86768699999999</v>
      </c>
      <c r="E26" s="375">
        <v>190.86768699999999</v>
      </c>
      <c r="F26" s="375" t="s">
        <v>1025</v>
      </c>
      <c r="G26" s="375" t="s">
        <v>1025</v>
      </c>
      <c r="H26" s="375" t="s">
        <v>1025</v>
      </c>
      <c r="I26" s="381" t="s">
        <v>1025</v>
      </c>
      <c r="J26" s="381">
        <v>190.86768699999999</v>
      </c>
    </row>
    <row r="27" spans="2:10">
      <c r="B27" s="15">
        <f>B26+1</f>
        <v>17</v>
      </c>
      <c r="C27" s="16" t="s">
        <v>1179</v>
      </c>
      <c r="D27" s="374">
        <v>23328.645094</v>
      </c>
      <c r="E27" s="375">
        <v>23328.645094</v>
      </c>
      <c r="F27" s="375" t="s">
        <v>1025</v>
      </c>
      <c r="G27" s="375" t="s">
        <v>1025</v>
      </c>
      <c r="H27" s="375" t="s">
        <v>1025</v>
      </c>
      <c r="I27" s="381" t="s">
        <v>1025</v>
      </c>
      <c r="J27" s="381">
        <v>23328.645094</v>
      </c>
    </row>
    <row r="28" spans="2:10">
      <c r="B28" s="15">
        <f t="shared" ref="B28:B33" si="2">B27+1</f>
        <v>18</v>
      </c>
      <c r="C28" s="544" t="s">
        <v>1180</v>
      </c>
      <c r="D28" s="378">
        <v>191.38601299999999</v>
      </c>
      <c r="E28" s="376">
        <v>191.38601299999999</v>
      </c>
      <c r="F28" s="376" t="s">
        <v>1025</v>
      </c>
      <c r="G28" s="376" t="s">
        <v>1025</v>
      </c>
      <c r="H28" s="376" t="s">
        <v>1025</v>
      </c>
      <c r="I28" s="377" t="s">
        <v>1025</v>
      </c>
      <c r="J28" s="377">
        <v>191.38601299999999</v>
      </c>
    </row>
    <row r="29" spans="2:10">
      <c r="B29" s="15">
        <f t="shared" si="2"/>
        <v>19</v>
      </c>
      <c r="C29" s="16" t="s">
        <v>1186</v>
      </c>
      <c r="D29" s="374">
        <v>50.124896</v>
      </c>
      <c r="E29" s="375">
        <v>50.124896</v>
      </c>
      <c r="F29" s="375" t="s">
        <v>1025</v>
      </c>
      <c r="G29" s="375" t="s">
        <v>1025</v>
      </c>
      <c r="H29" s="375" t="s">
        <v>1025</v>
      </c>
      <c r="I29" s="381" t="s">
        <v>1025</v>
      </c>
      <c r="J29" s="381">
        <v>50.124896</v>
      </c>
    </row>
    <row r="30" spans="2:10">
      <c r="B30" s="15">
        <f t="shared" si="2"/>
        <v>20</v>
      </c>
      <c r="C30" s="16" t="s">
        <v>1185</v>
      </c>
      <c r="D30" s="374">
        <v>40.355803999999999</v>
      </c>
      <c r="E30" s="375">
        <v>40.355803999999999</v>
      </c>
      <c r="F30" s="375" t="s">
        <v>1025</v>
      </c>
      <c r="G30" s="375" t="s">
        <v>1025</v>
      </c>
      <c r="H30" s="375" t="s">
        <v>1025</v>
      </c>
      <c r="I30" s="381" t="s">
        <v>1025</v>
      </c>
      <c r="J30" s="381">
        <v>40.355803999999999</v>
      </c>
    </row>
    <row r="31" spans="2:10">
      <c r="B31" s="15">
        <f t="shared" si="2"/>
        <v>21</v>
      </c>
      <c r="C31" s="16" t="s">
        <v>1178</v>
      </c>
      <c r="D31" s="374">
        <v>16.507508999999999</v>
      </c>
      <c r="E31" s="375">
        <v>16.507508999999999</v>
      </c>
      <c r="F31" s="375" t="s">
        <v>1025</v>
      </c>
      <c r="G31" s="375" t="s">
        <v>1025</v>
      </c>
      <c r="H31" s="375" t="s">
        <v>1025</v>
      </c>
      <c r="I31" s="381" t="s">
        <v>1025</v>
      </c>
      <c r="J31" s="381">
        <v>16.507508999999999</v>
      </c>
    </row>
    <row r="32" spans="2:10">
      <c r="B32" s="15">
        <f t="shared" si="2"/>
        <v>22</v>
      </c>
      <c r="C32" s="16" t="s">
        <v>1181</v>
      </c>
      <c r="D32" s="374">
        <v>34.959969000000001</v>
      </c>
      <c r="E32" s="375">
        <v>34.959969000000001</v>
      </c>
      <c r="F32" s="375" t="s">
        <v>1025</v>
      </c>
      <c r="G32" s="375" t="s">
        <v>1025</v>
      </c>
      <c r="H32" s="375" t="s">
        <v>1025</v>
      </c>
      <c r="I32" s="381" t="s">
        <v>1025</v>
      </c>
      <c r="J32" s="381">
        <v>34.959969000000001</v>
      </c>
    </row>
    <row r="33" spans="2:10">
      <c r="B33" s="15">
        <f t="shared" si="2"/>
        <v>23</v>
      </c>
      <c r="C33" s="16" t="s">
        <v>1204</v>
      </c>
      <c r="D33" s="374">
        <v>503.37316700000002</v>
      </c>
      <c r="E33" s="375">
        <v>503.37316700000002</v>
      </c>
      <c r="F33" s="375" t="s">
        <v>1025</v>
      </c>
      <c r="G33" s="375" t="s">
        <v>1025</v>
      </c>
      <c r="H33" s="375" t="s">
        <v>1025</v>
      </c>
      <c r="I33" s="381" t="s">
        <v>1025</v>
      </c>
      <c r="J33" s="381">
        <v>503.37316700000002</v>
      </c>
    </row>
    <row r="34" spans="2:10">
      <c r="B34" s="15"/>
      <c r="C34" s="92" t="s">
        <v>274</v>
      </c>
      <c r="D34" s="379">
        <v>41403.553057999998</v>
      </c>
      <c r="E34" s="380">
        <v>41403.553057999998</v>
      </c>
      <c r="F34" s="380" t="s">
        <v>1025</v>
      </c>
      <c r="G34" s="380" t="s">
        <v>1025</v>
      </c>
      <c r="H34" s="380" t="s">
        <v>1025</v>
      </c>
      <c r="I34" s="382" t="s">
        <v>1025</v>
      </c>
      <c r="J34" s="382">
        <v>41403.553057999998</v>
      </c>
    </row>
    <row r="38" spans="2:10">
      <c r="D38" s="359">
        <f>EOMONTH(D4,-12)</f>
        <v>45291</v>
      </c>
      <c r="J38" s="175"/>
    </row>
    <row r="39" spans="2:10">
      <c r="D39" s="17" t="s">
        <v>2</v>
      </c>
      <c r="E39" s="17" t="s">
        <v>3</v>
      </c>
      <c r="F39" s="17" t="s">
        <v>4</v>
      </c>
      <c r="G39" s="17" t="s">
        <v>36</v>
      </c>
      <c r="H39" s="17" t="s">
        <v>37</v>
      </c>
      <c r="I39" s="17" t="s">
        <v>82</v>
      </c>
      <c r="J39" s="17" t="s">
        <v>83</v>
      </c>
    </row>
    <row r="40" spans="2:10">
      <c r="C40" s="6" t="s">
        <v>35</v>
      </c>
      <c r="D40" s="618" t="s">
        <v>84</v>
      </c>
      <c r="E40" s="618" t="s">
        <v>85</v>
      </c>
      <c r="F40" s="618" t="s">
        <v>86</v>
      </c>
      <c r="G40" s="618"/>
      <c r="H40" s="618"/>
      <c r="I40" s="618"/>
      <c r="J40" s="618"/>
    </row>
    <row r="41" spans="2:10" ht="45">
      <c r="D41" s="618"/>
      <c r="E41" s="618"/>
      <c r="F41" s="17" t="s">
        <v>87</v>
      </c>
      <c r="G41" s="17" t="s">
        <v>88</v>
      </c>
      <c r="H41" s="17" t="s">
        <v>89</v>
      </c>
      <c r="I41" s="17" t="s">
        <v>90</v>
      </c>
      <c r="J41" s="17" t="s">
        <v>91</v>
      </c>
    </row>
    <row r="42" spans="2:10">
      <c r="B42" s="18"/>
      <c r="C42" s="462" t="s">
        <v>1026</v>
      </c>
      <c r="D42" s="463"/>
      <c r="E42" s="464"/>
      <c r="F42" s="464"/>
      <c r="G42" s="464"/>
      <c r="H42" s="464"/>
      <c r="I42" s="464"/>
      <c r="J42" s="464"/>
    </row>
    <row r="43" spans="2:10">
      <c r="B43" s="15">
        <v>1</v>
      </c>
      <c r="C43" s="106" t="s">
        <v>1169</v>
      </c>
      <c r="D43" s="218">
        <v>417.313512</v>
      </c>
      <c r="E43" s="219">
        <v>417.313512</v>
      </c>
      <c r="F43" s="219">
        <v>417.313512</v>
      </c>
      <c r="G43" s="219" t="s">
        <v>1025</v>
      </c>
      <c r="H43" s="222" t="s">
        <v>1025</v>
      </c>
      <c r="I43" s="223" t="s">
        <v>1025</v>
      </c>
      <c r="J43" s="223" t="s">
        <v>1025</v>
      </c>
    </row>
    <row r="44" spans="2:10">
      <c r="B44" s="15">
        <v>2</v>
      </c>
      <c r="C44" s="106" t="s">
        <v>1170</v>
      </c>
      <c r="D44" s="218">
        <v>16.467174</v>
      </c>
      <c r="E44" s="219">
        <v>16.467174</v>
      </c>
      <c r="F44" s="219">
        <v>16.467174</v>
      </c>
      <c r="G44" s="219" t="s">
        <v>1025</v>
      </c>
      <c r="H44" s="222" t="s">
        <v>1025</v>
      </c>
      <c r="I44" s="223" t="s">
        <v>1025</v>
      </c>
      <c r="J44" s="223" t="s">
        <v>1025</v>
      </c>
    </row>
    <row r="45" spans="2:10">
      <c r="B45" s="15">
        <v>3</v>
      </c>
      <c r="C45" s="106" t="s">
        <v>1171</v>
      </c>
      <c r="D45" s="218">
        <v>37877.103911999999</v>
      </c>
      <c r="E45" s="219">
        <v>37877.103911999999</v>
      </c>
      <c r="F45" s="219">
        <v>37877.103911999999</v>
      </c>
      <c r="G45" s="219" t="s">
        <v>1025</v>
      </c>
      <c r="H45" s="222" t="s">
        <v>1025</v>
      </c>
      <c r="I45" s="223" t="s">
        <v>1025</v>
      </c>
      <c r="J45" s="223" t="s">
        <v>1025</v>
      </c>
    </row>
    <row r="46" spans="2:10">
      <c r="B46" s="15">
        <f>B45+1</f>
        <v>4</v>
      </c>
      <c r="C46" s="106" t="s">
        <v>1188</v>
      </c>
      <c r="D46" s="218">
        <v>5914.0094339999996</v>
      </c>
      <c r="E46" s="219">
        <v>5914.0094339999996</v>
      </c>
      <c r="F46" s="219">
        <v>5914.0094339999996</v>
      </c>
      <c r="G46" s="219" t="s">
        <v>1025</v>
      </c>
      <c r="H46" s="222" t="s">
        <v>1025</v>
      </c>
      <c r="I46" s="223" t="s">
        <v>1025</v>
      </c>
      <c r="J46" s="223" t="s">
        <v>1025</v>
      </c>
    </row>
    <row r="47" spans="2:10">
      <c r="B47" s="15">
        <f t="shared" ref="B47:B55" si="3">B46+1</f>
        <v>5</v>
      </c>
      <c r="C47" s="106" t="s">
        <v>1172</v>
      </c>
      <c r="D47" s="218">
        <v>809.589831</v>
      </c>
      <c r="E47" s="219">
        <v>809.589831</v>
      </c>
      <c r="F47" s="219">
        <v>809.589831</v>
      </c>
      <c r="G47" s="219" t="s">
        <v>1025</v>
      </c>
      <c r="H47" s="222" t="s">
        <v>1025</v>
      </c>
      <c r="I47" s="223" t="s">
        <v>1025</v>
      </c>
      <c r="J47" s="223" t="s">
        <v>1025</v>
      </c>
    </row>
    <row r="48" spans="2:10">
      <c r="B48" s="15">
        <f>B47+1</f>
        <v>6</v>
      </c>
      <c r="C48" s="106" t="s">
        <v>1173</v>
      </c>
      <c r="D48" s="218">
        <v>67.619952999999995</v>
      </c>
      <c r="E48" s="219">
        <v>67.619952999999995</v>
      </c>
      <c r="F48" s="219" t="s">
        <v>1025</v>
      </c>
      <c r="G48" s="219">
        <v>67.619952999999995</v>
      </c>
      <c r="H48" s="222" t="s">
        <v>1025</v>
      </c>
      <c r="I48" s="223" t="s">
        <v>1025</v>
      </c>
      <c r="J48" s="223" t="s">
        <v>1025</v>
      </c>
    </row>
    <row r="49" spans="2:10">
      <c r="B49" s="15">
        <f t="shared" si="3"/>
        <v>7</v>
      </c>
      <c r="C49" s="106" t="s">
        <v>1184</v>
      </c>
      <c r="D49" s="221" t="s">
        <v>1025</v>
      </c>
      <c r="E49" s="222" t="s">
        <v>1025</v>
      </c>
      <c r="F49" s="222" t="s">
        <v>1025</v>
      </c>
      <c r="G49" s="222" t="s">
        <v>1025</v>
      </c>
      <c r="H49" s="222" t="s">
        <v>1025</v>
      </c>
      <c r="I49" s="223" t="s">
        <v>1025</v>
      </c>
      <c r="J49" s="223" t="s">
        <v>1025</v>
      </c>
    </row>
    <row r="50" spans="2:10">
      <c r="B50" s="15">
        <f t="shared" si="3"/>
        <v>8</v>
      </c>
      <c r="C50" s="106" t="s">
        <v>1174</v>
      </c>
      <c r="D50" s="221">
        <v>13.144714</v>
      </c>
      <c r="E50" s="222">
        <v>13.144714</v>
      </c>
      <c r="F50" s="222">
        <v>13.144714</v>
      </c>
      <c r="G50" s="222" t="s">
        <v>1025</v>
      </c>
      <c r="H50" s="222" t="s">
        <v>1025</v>
      </c>
      <c r="I50" s="223" t="s">
        <v>1025</v>
      </c>
      <c r="J50" s="223" t="s">
        <v>1025</v>
      </c>
    </row>
    <row r="51" spans="2:10">
      <c r="B51" s="15">
        <f t="shared" si="3"/>
        <v>9</v>
      </c>
      <c r="C51" s="106" t="s">
        <v>1175</v>
      </c>
      <c r="D51" s="218">
        <v>33.011397000000002</v>
      </c>
      <c r="E51" s="219">
        <v>33.011397000000002</v>
      </c>
      <c r="F51" s="219">
        <v>33.011397000000002</v>
      </c>
      <c r="G51" s="219" t="s">
        <v>1025</v>
      </c>
      <c r="H51" s="222" t="s">
        <v>1025</v>
      </c>
      <c r="I51" s="223" t="s">
        <v>1025</v>
      </c>
      <c r="J51" s="223" t="s">
        <v>1025</v>
      </c>
    </row>
    <row r="52" spans="2:10">
      <c r="B52" s="15">
        <f t="shared" si="3"/>
        <v>10</v>
      </c>
      <c r="C52" s="106" t="s">
        <v>1182</v>
      </c>
      <c r="D52" s="218">
        <v>122.768061</v>
      </c>
      <c r="E52" s="219">
        <v>122.768061</v>
      </c>
      <c r="F52" s="219">
        <v>122.768061</v>
      </c>
      <c r="G52" s="219" t="s">
        <v>1025</v>
      </c>
      <c r="H52" s="222" t="s">
        <v>1025</v>
      </c>
      <c r="I52" s="223" t="s">
        <v>1025</v>
      </c>
      <c r="J52" s="223" t="s">
        <v>1025</v>
      </c>
    </row>
    <row r="53" spans="2:10">
      <c r="B53" s="15">
        <f t="shared" si="3"/>
        <v>11</v>
      </c>
      <c r="C53" s="106" t="s">
        <v>1183</v>
      </c>
      <c r="D53" s="218">
        <v>40.179124000000002</v>
      </c>
      <c r="E53" s="219">
        <v>40.179124000000002</v>
      </c>
      <c r="F53" s="219">
        <v>40.179124000000002</v>
      </c>
      <c r="G53" s="219" t="s">
        <v>1025</v>
      </c>
      <c r="H53" s="222" t="s">
        <v>1025</v>
      </c>
      <c r="I53" s="223" t="s">
        <v>1025</v>
      </c>
      <c r="J53" s="223" t="s">
        <v>1025</v>
      </c>
    </row>
    <row r="54" spans="2:10">
      <c r="B54" s="15">
        <f t="shared" si="3"/>
        <v>12</v>
      </c>
      <c r="C54" s="106" t="s">
        <v>810</v>
      </c>
      <c r="D54" s="218">
        <v>50.972940999999999</v>
      </c>
      <c r="E54" s="219">
        <v>50.972940999999999</v>
      </c>
      <c r="F54" s="219">
        <v>50.972940999999999</v>
      </c>
      <c r="G54" s="219" t="s">
        <v>1025</v>
      </c>
      <c r="H54" s="222" t="s">
        <v>1025</v>
      </c>
      <c r="I54" s="223" t="s">
        <v>1025</v>
      </c>
      <c r="J54" s="223" t="s">
        <v>1025</v>
      </c>
    </row>
    <row r="55" spans="2:10">
      <c r="B55" s="15">
        <f t="shared" si="3"/>
        <v>13</v>
      </c>
      <c r="C55" s="106" t="s">
        <v>1187</v>
      </c>
      <c r="D55" s="218">
        <v>16.460833999999998</v>
      </c>
      <c r="E55" s="219">
        <v>16.460833999999998</v>
      </c>
      <c r="F55" s="219">
        <v>16.460833999999998</v>
      </c>
      <c r="G55" s="219" t="s">
        <v>1025</v>
      </c>
      <c r="H55" s="222" t="s">
        <v>1025</v>
      </c>
      <c r="I55" s="223" t="s">
        <v>1025</v>
      </c>
      <c r="J55" s="223" t="s">
        <v>1025</v>
      </c>
    </row>
    <row r="56" spans="2:10">
      <c r="B56" s="19"/>
      <c r="C56" s="20" t="s">
        <v>92</v>
      </c>
      <c r="D56" s="224">
        <v>45378.640887000001</v>
      </c>
      <c r="E56" s="225">
        <v>45378.640887000001</v>
      </c>
      <c r="F56" s="225">
        <v>45311.020934</v>
      </c>
      <c r="G56" s="225">
        <v>67.619952999999995</v>
      </c>
      <c r="H56" s="222" t="s">
        <v>1025</v>
      </c>
      <c r="I56" s="223" t="s">
        <v>1025</v>
      </c>
      <c r="J56" s="223" t="s">
        <v>1025</v>
      </c>
    </row>
    <row r="57" spans="2:10">
      <c r="B57" s="15"/>
      <c r="C57" s="462" t="s">
        <v>1027</v>
      </c>
      <c r="D57" s="463"/>
      <c r="E57" s="464"/>
      <c r="F57" s="464"/>
      <c r="G57" s="464"/>
      <c r="H57" s="464"/>
      <c r="I57" s="464"/>
      <c r="J57" s="464"/>
    </row>
    <row r="58" spans="2:10">
      <c r="B58" s="216" t="s">
        <v>1168</v>
      </c>
      <c r="C58" s="106" t="s">
        <v>1176</v>
      </c>
      <c r="D58" s="218">
        <v>219.60620499999999</v>
      </c>
      <c r="E58" s="219">
        <v>219.60620499999999</v>
      </c>
      <c r="F58" s="219" t="s">
        <v>1025</v>
      </c>
      <c r="G58" s="219" t="s">
        <v>1025</v>
      </c>
      <c r="H58" s="219" t="s">
        <v>1025</v>
      </c>
      <c r="I58" s="220" t="s">
        <v>1025</v>
      </c>
      <c r="J58" s="220">
        <v>219.60620499999999</v>
      </c>
    </row>
    <row r="59" spans="2:10">
      <c r="B59" s="15">
        <v>15</v>
      </c>
      <c r="C59" s="106" t="s">
        <v>1177</v>
      </c>
      <c r="D59" s="218">
        <v>15860.822098000001</v>
      </c>
      <c r="E59" s="219">
        <v>15860.822098000001</v>
      </c>
      <c r="F59" s="219" t="s">
        <v>1025</v>
      </c>
      <c r="G59" s="219" t="s">
        <v>1025</v>
      </c>
      <c r="H59" s="219" t="s">
        <v>1025</v>
      </c>
      <c r="I59" s="220" t="s">
        <v>1025</v>
      </c>
      <c r="J59" s="220">
        <v>15860.822098000001</v>
      </c>
    </row>
    <row r="60" spans="2:10">
      <c r="B60" s="15">
        <v>16</v>
      </c>
      <c r="C60" s="106" t="s">
        <v>1173</v>
      </c>
      <c r="D60" s="218">
        <v>147.37046100000001</v>
      </c>
      <c r="E60" s="219">
        <v>147.37046100000001</v>
      </c>
      <c r="F60" s="219" t="s">
        <v>1025</v>
      </c>
      <c r="G60" s="219" t="s">
        <v>1025</v>
      </c>
      <c r="H60" s="219" t="s">
        <v>1025</v>
      </c>
      <c r="I60" s="220" t="s">
        <v>1025</v>
      </c>
      <c r="J60" s="220">
        <v>147.37046100000001</v>
      </c>
    </row>
    <row r="61" spans="2:10">
      <c r="B61" s="15">
        <f>B60+1</f>
        <v>17</v>
      </c>
      <c r="C61" s="106" t="s">
        <v>1179</v>
      </c>
      <c r="D61" s="218">
        <v>23166.626181</v>
      </c>
      <c r="E61" s="219">
        <v>23166.626181</v>
      </c>
      <c r="F61" s="219" t="s">
        <v>1025</v>
      </c>
      <c r="G61" s="219" t="s">
        <v>1025</v>
      </c>
      <c r="H61" s="219" t="s">
        <v>1025</v>
      </c>
      <c r="I61" s="220" t="s">
        <v>1025</v>
      </c>
      <c r="J61" s="220">
        <v>23166.626181</v>
      </c>
    </row>
    <row r="62" spans="2:10">
      <c r="B62" s="15">
        <f t="shared" ref="B62:B67" si="4">B61+1</f>
        <v>18</v>
      </c>
      <c r="C62" s="217" t="s">
        <v>1180</v>
      </c>
      <c r="D62" s="221">
        <v>514.06710299999997</v>
      </c>
      <c r="E62" s="222">
        <v>514.06710299999997</v>
      </c>
      <c r="F62" s="222" t="s">
        <v>1025</v>
      </c>
      <c r="G62" s="222" t="s">
        <v>1025</v>
      </c>
      <c r="H62" s="222" t="s">
        <v>1025</v>
      </c>
      <c r="I62" s="223" t="s">
        <v>1025</v>
      </c>
      <c r="J62" s="223">
        <v>514.06710299999997</v>
      </c>
    </row>
    <row r="63" spans="2:10">
      <c r="B63" s="15">
        <f t="shared" si="4"/>
        <v>19</v>
      </c>
      <c r="C63" s="106" t="s">
        <v>1186</v>
      </c>
      <c r="D63" s="218">
        <v>46.413629</v>
      </c>
      <c r="E63" s="219">
        <v>46.413629</v>
      </c>
      <c r="F63" s="219" t="s">
        <v>1025</v>
      </c>
      <c r="G63" s="219" t="s">
        <v>1025</v>
      </c>
      <c r="H63" s="219" t="s">
        <v>1025</v>
      </c>
      <c r="I63" s="220" t="s">
        <v>1025</v>
      </c>
      <c r="J63" s="220">
        <v>46.413629</v>
      </c>
    </row>
    <row r="64" spans="2:10">
      <c r="B64" s="15">
        <f t="shared" si="4"/>
        <v>20</v>
      </c>
      <c r="C64" s="106" t="s">
        <v>1185</v>
      </c>
      <c r="D64" s="218">
        <v>61.752330999999998</v>
      </c>
      <c r="E64" s="219">
        <v>61.752330999999998</v>
      </c>
      <c r="F64" s="219" t="s">
        <v>1025</v>
      </c>
      <c r="G64" s="219" t="s">
        <v>1025</v>
      </c>
      <c r="H64" s="219" t="s">
        <v>1025</v>
      </c>
      <c r="I64" s="220" t="s">
        <v>1025</v>
      </c>
      <c r="J64" s="220">
        <v>61.752330999999998</v>
      </c>
    </row>
    <row r="65" spans="2:10">
      <c r="B65" s="15">
        <f t="shared" si="4"/>
        <v>21</v>
      </c>
      <c r="C65" s="106" t="s">
        <v>1178</v>
      </c>
      <c r="D65" s="218">
        <v>4.5396890000000001</v>
      </c>
      <c r="E65" s="219">
        <v>4.5396890000000001</v>
      </c>
      <c r="F65" s="219" t="s">
        <v>1025</v>
      </c>
      <c r="G65" s="219" t="s">
        <v>1025</v>
      </c>
      <c r="H65" s="219" t="s">
        <v>1025</v>
      </c>
      <c r="I65" s="220" t="s">
        <v>1025</v>
      </c>
      <c r="J65" s="220">
        <v>4.5396890000000001</v>
      </c>
    </row>
    <row r="66" spans="2:10">
      <c r="B66" s="15">
        <f t="shared" si="4"/>
        <v>22</v>
      </c>
      <c r="C66" s="106" t="s">
        <v>1181</v>
      </c>
      <c r="D66" s="218">
        <v>41.475633999999999</v>
      </c>
      <c r="E66" s="219">
        <v>41.475633999999999</v>
      </c>
      <c r="F66" s="219" t="s">
        <v>1025</v>
      </c>
      <c r="G66" s="219" t="s">
        <v>1025</v>
      </c>
      <c r="H66" s="219" t="s">
        <v>1025</v>
      </c>
      <c r="I66" s="220" t="s">
        <v>1025</v>
      </c>
      <c r="J66" s="220">
        <v>41.475633999999999</v>
      </c>
    </row>
    <row r="67" spans="2:10">
      <c r="B67" s="15">
        <f t="shared" si="4"/>
        <v>23</v>
      </c>
      <c r="C67" s="106" t="s">
        <v>1204</v>
      </c>
      <c r="D67" s="218">
        <v>402.35994399999998</v>
      </c>
      <c r="E67" s="219">
        <v>402.35994399999998</v>
      </c>
      <c r="F67" s="219" t="s">
        <v>1025</v>
      </c>
      <c r="G67" s="219" t="s">
        <v>1025</v>
      </c>
      <c r="H67" s="219" t="s">
        <v>1025</v>
      </c>
      <c r="I67" s="220" t="s">
        <v>1025</v>
      </c>
      <c r="J67" s="220">
        <v>402.35994399999998</v>
      </c>
    </row>
    <row r="68" spans="2:10">
      <c r="B68" s="15"/>
      <c r="C68" s="20" t="s">
        <v>274</v>
      </c>
      <c r="D68" s="224">
        <v>40465.033275000002</v>
      </c>
      <c r="E68" s="225">
        <v>40465.033275000002</v>
      </c>
      <c r="F68" s="225" t="s">
        <v>1025</v>
      </c>
      <c r="G68" s="225" t="s">
        <v>1025</v>
      </c>
      <c r="H68" s="225" t="s">
        <v>1025</v>
      </c>
      <c r="I68" s="226" t="s">
        <v>1025</v>
      </c>
      <c r="J68" s="226">
        <v>40465.033275000002</v>
      </c>
    </row>
  </sheetData>
  <mergeCells count="7">
    <mergeCell ref="D6:D7"/>
    <mergeCell ref="E6:E7"/>
    <mergeCell ref="F6:J6"/>
    <mergeCell ref="B2:J2"/>
    <mergeCell ref="D40:D41"/>
    <mergeCell ref="E40:E41"/>
    <mergeCell ref="F40:J40"/>
  </mergeCells>
  <hyperlinks>
    <hyperlink ref="J3" location="Table!A1" display="Back to table" xr:uid="{3597207C-DE3D-494D-B644-3BD8792322D5}"/>
  </hyperlinks>
  <pageMargins left="0.7" right="0.7" top="0.75" bottom="0.75" header="0.3" footer="0.3"/>
  <pageSetup paperSize="9" scale="42" orientation="landscape" r:id="rId1"/>
  <ignoredErrors>
    <ignoredError sqref="B58 B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pageSetUpPr fitToPage="1"/>
  </sheetPr>
  <dimension ref="B2:H38"/>
  <sheetViews>
    <sheetView showGridLines="0" showRowColHeaders="0" zoomScale="80" zoomScaleNormal="80" workbookViewId="0">
      <selection activeCell="J33" sqref="J33"/>
    </sheetView>
  </sheetViews>
  <sheetFormatPr baseColWidth="10" defaultColWidth="11.42578125" defaultRowHeight="15"/>
  <cols>
    <col min="1" max="1" width="4.140625" customWidth="1"/>
    <col min="3" max="3" width="76.140625" style="6" customWidth="1"/>
    <col min="4" max="8" width="15.140625" customWidth="1"/>
  </cols>
  <sheetData>
    <row r="2" spans="2:8" ht="18.75">
      <c r="B2" s="607" t="s">
        <v>80</v>
      </c>
      <c r="C2" s="607"/>
      <c r="D2" s="607"/>
      <c r="E2" s="607"/>
      <c r="F2" s="607"/>
      <c r="G2" s="607"/>
      <c r="H2" s="607"/>
    </row>
    <row r="3" spans="2:8">
      <c r="B3" s="18"/>
      <c r="G3" s="608" t="s">
        <v>1195</v>
      </c>
      <c r="H3" s="608"/>
    </row>
    <row r="4" spans="2:8">
      <c r="B4" s="18"/>
      <c r="D4" s="359">
        <f>Table!G7</f>
        <v>45657</v>
      </c>
    </row>
    <row r="5" spans="2:8">
      <c r="D5" s="17" t="s">
        <v>2</v>
      </c>
      <c r="E5" s="17" t="s">
        <v>3</v>
      </c>
      <c r="F5" s="17" t="s">
        <v>4</v>
      </c>
      <c r="G5" s="17" t="s">
        <v>36</v>
      </c>
      <c r="H5" s="17" t="s">
        <v>37</v>
      </c>
    </row>
    <row r="6" spans="2:8">
      <c r="D6" s="618" t="s">
        <v>34</v>
      </c>
      <c r="E6" s="618" t="s">
        <v>94</v>
      </c>
      <c r="F6" s="618"/>
      <c r="G6" s="618"/>
      <c r="H6" s="618"/>
    </row>
    <row r="7" spans="2:8" ht="30">
      <c r="D7" s="618"/>
      <c r="E7" s="17" t="s">
        <v>95</v>
      </c>
      <c r="F7" s="17" t="s">
        <v>96</v>
      </c>
      <c r="G7" s="23" t="s">
        <v>97</v>
      </c>
      <c r="H7" s="17" t="s">
        <v>98</v>
      </c>
    </row>
    <row r="8" spans="2:8" ht="30">
      <c r="B8" s="24">
        <v>1</v>
      </c>
      <c r="C8" s="20" t="s">
        <v>99</v>
      </c>
      <c r="D8" s="383">
        <v>46425.559357999999</v>
      </c>
      <c r="E8" s="383">
        <v>46399.328629000003</v>
      </c>
      <c r="F8" s="384" t="s">
        <v>1025</v>
      </c>
      <c r="G8" s="341">
        <v>26.230729</v>
      </c>
      <c r="H8" s="341" t="s">
        <v>1025</v>
      </c>
    </row>
    <row r="9" spans="2:8" ht="30">
      <c r="B9" s="24">
        <v>2</v>
      </c>
      <c r="C9" s="20" t="s">
        <v>100</v>
      </c>
      <c r="D9" s="383" t="s">
        <v>1025</v>
      </c>
      <c r="E9" s="383" t="s">
        <v>1025</v>
      </c>
      <c r="F9" s="384" t="s">
        <v>1025</v>
      </c>
      <c r="G9" s="341" t="s">
        <v>1025</v>
      </c>
      <c r="H9" s="341" t="s">
        <v>1025</v>
      </c>
    </row>
    <row r="10" spans="2:8">
      <c r="B10" s="24">
        <v>3</v>
      </c>
      <c r="C10" s="20" t="s">
        <v>101</v>
      </c>
      <c r="D10" s="383">
        <v>46425.559357999999</v>
      </c>
      <c r="E10" s="383">
        <v>46399.328629000003</v>
      </c>
      <c r="F10" s="384" t="s">
        <v>1025</v>
      </c>
      <c r="G10" s="341">
        <v>26.230729</v>
      </c>
      <c r="H10" s="341" t="s">
        <v>1025</v>
      </c>
    </row>
    <row r="11" spans="2:8">
      <c r="B11" s="24">
        <v>4</v>
      </c>
      <c r="C11" s="20" t="s">
        <v>102</v>
      </c>
      <c r="D11" s="383">
        <v>4236.4366987800004</v>
      </c>
      <c r="E11" s="383">
        <v>4236.4366987800004</v>
      </c>
      <c r="F11" s="384" t="s">
        <v>1025</v>
      </c>
      <c r="G11" s="341" t="s">
        <v>1025</v>
      </c>
      <c r="H11" s="468" t="s">
        <v>1025</v>
      </c>
    </row>
    <row r="12" spans="2:8">
      <c r="B12" s="17">
        <v>5</v>
      </c>
      <c r="C12" s="25" t="s">
        <v>103</v>
      </c>
      <c r="D12" s="385" t="s">
        <v>1025</v>
      </c>
      <c r="E12" s="385" t="s">
        <v>1025</v>
      </c>
      <c r="F12" s="386" t="s">
        <v>1025</v>
      </c>
      <c r="G12" s="246" t="s">
        <v>1025</v>
      </c>
      <c r="H12" s="468" t="s">
        <v>1025</v>
      </c>
    </row>
    <row r="13" spans="2:8">
      <c r="B13" s="17">
        <v>6</v>
      </c>
      <c r="C13" s="25" t="s">
        <v>104</v>
      </c>
      <c r="D13" s="385">
        <v>30.047123389999999</v>
      </c>
      <c r="E13" s="385" t="s">
        <v>1025</v>
      </c>
      <c r="F13" s="386" t="s">
        <v>1025</v>
      </c>
      <c r="G13" s="246">
        <v>30.047123389999999</v>
      </c>
      <c r="H13" s="468" t="s">
        <v>1025</v>
      </c>
    </row>
    <row r="14" spans="2:8">
      <c r="B14" s="17">
        <v>7</v>
      </c>
      <c r="C14" s="25" t="s">
        <v>105</v>
      </c>
      <c r="D14" s="246" t="s">
        <v>1025</v>
      </c>
      <c r="E14" s="246" t="s">
        <v>1025</v>
      </c>
      <c r="F14" s="245" t="s">
        <v>1025</v>
      </c>
      <c r="G14" s="246" t="s">
        <v>1025</v>
      </c>
      <c r="H14" s="468" t="s">
        <v>1025</v>
      </c>
    </row>
    <row r="15" spans="2:8">
      <c r="B15" s="17">
        <v>8</v>
      </c>
      <c r="C15" s="25" t="s">
        <v>106</v>
      </c>
      <c r="D15" s="246" t="s">
        <v>1025</v>
      </c>
      <c r="E15" s="246" t="s">
        <v>1025</v>
      </c>
      <c r="F15" s="245" t="s">
        <v>1025</v>
      </c>
      <c r="G15" s="246" t="s">
        <v>1025</v>
      </c>
      <c r="H15" s="468" t="s">
        <v>1025</v>
      </c>
    </row>
    <row r="16" spans="2:8">
      <c r="B16" s="17">
        <v>9</v>
      </c>
      <c r="C16" s="25" t="s">
        <v>107</v>
      </c>
      <c r="D16" s="246">
        <v>-2791.1203047000004</v>
      </c>
      <c r="E16" s="246">
        <v>-2791.1203047000004</v>
      </c>
      <c r="F16" s="245" t="s">
        <v>1025</v>
      </c>
      <c r="G16" s="246" t="s">
        <v>1025</v>
      </c>
      <c r="H16" s="468" t="s">
        <v>1025</v>
      </c>
    </row>
    <row r="17" spans="2:8">
      <c r="B17" s="17">
        <v>10</v>
      </c>
      <c r="C17" s="25" t="s">
        <v>108</v>
      </c>
      <c r="D17" s="246" t="s">
        <v>1025</v>
      </c>
      <c r="E17" s="246" t="s">
        <v>1025</v>
      </c>
      <c r="F17" s="245" t="s">
        <v>1025</v>
      </c>
      <c r="G17" s="246" t="s">
        <v>1025</v>
      </c>
      <c r="H17" s="468" t="s">
        <v>1025</v>
      </c>
    </row>
    <row r="18" spans="2:8">
      <c r="B18" s="17">
        <v>11</v>
      </c>
      <c r="C18" s="25" t="s">
        <v>109</v>
      </c>
      <c r="D18" s="246" t="s">
        <v>1025</v>
      </c>
      <c r="E18" s="246" t="s">
        <v>1025</v>
      </c>
      <c r="F18" s="245" t="s">
        <v>1025</v>
      </c>
      <c r="G18" s="246" t="s">
        <v>1025</v>
      </c>
      <c r="H18" s="468" t="s">
        <v>1025</v>
      </c>
    </row>
    <row r="19" spans="2:8">
      <c r="B19" s="24">
        <v>12</v>
      </c>
      <c r="C19" s="20" t="s">
        <v>110</v>
      </c>
      <c r="D19" s="383">
        <v>47900.922875470002</v>
      </c>
      <c r="E19" s="383">
        <v>47844.645023080004</v>
      </c>
      <c r="F19" s="386" t="s">
        <v>1025</v>
      </c>
      <c r="G19" s="341">
        <v>56.27785239</v>
      </c>
      <c r="H19" s="341" t="s">
        <v>1025</v>
      </c>
    </row>
    <row r="23" spans="2:8">
      <c r="B23" s="18"/>
      <c r="D23" s="359">
        <f>EOMONTH(D4,-12)</f>
        <v>45291</v>
      </c>
    </row>
    <row r="24" spans="2:8">
      <c r="D24" s="17" t="s">
        <v>2</v>
      </c>
      <c r="E24" s="17" t="s">
        <v>3</v>
      </c>
      <c r="F24" s="17" t="s">
        <v>4</v>
      </c>
      <c r="G24" s="17" t="s">
        <v>36</v>
      </c>
      <c r="H24" s="17" t="s">
        <v>37</v>
      </c>
    </row>
    <row r="25" spans="2:8">
      <c r="D25" s="618" t="s">
        <v>34</v>
      </c>
      <c r="E25" s="618" t="s">
        <v>94</v>
      </c>
      <c r="F25" s="618"/>
      <c r="G25" s="618"/>
      <c r="H25" s="618"/>
    </row>
    <row r="26" spans="2:8" ht="30">
      <c r="D26" s="618"/>
      <c r="E26" s="17" t="s">
        <v>95</v>
      </c>
      <c r="F26" s="17" t="s">
        <v>96</v>
      </c>
      <c r="G26" s="23" t="s">
        <v>97</v>
      </c>
      <c r="H26" s="17" t="s">
        <v>98</v>
      </c>
    </row>
    <row r="27" spans="2:8" ht="30">
      <c r="B27" s="24">
        <v>1</v>
      </c>
      <c r="C27" s="20" t="s">
        <v>99</v>
      </c>
      <c r="D27" s="231">
        <v>45378.640887000001</v>
      </c>
      <c r="E27" s="231">
        <v>45311.020934</v>
      </c>
      <c r="F27" s="232" t="s">
        <v>1025</v>
      </c>
      <c r="G27" s="233">
        <v>67.619952999999995</v>
      </c>
      <c r="H27" s="233" t="s">
        <v>1025</v>
      </c>
    </row>
    <row r="28" spans="2:8" ht="30">
      <c r="B28" s="24">
        <v>2</v>
      </c>
      <c r="C28" s="20" t="s">
        <v>100</v>
      </c>
      <c r="D28" s="231" t="s">
        <v>1025</v>
      </c>
      <c r="E28" s="231" t="s">
        <v>1025</v>
      </c>
      <c r="F28" s="232" t="s">
        <v>1025</v>
      </c>
      <c r="G28" s="233" t="s">
        <v>1025</v>
      </c>
      <c r="H28" s="233" t="s">
        <v>1025</v>
      </c>
    </row>
    <row r="29" spans="2:8">
      <c r="B29" s="24">
        <v>3</v>
      </c>
      <c r="C29" s="20" t="s">
        <v>101</v>
      </c>
      <c r="D29" s="231">
        <v>45378.640887000001</v>
      </c>
      <c r="E29" s="231">
        <v>45311.020934</v>
      </c>
      <c r="F29" s="232" t="s">
        <v>1025</v>
      </c>
      <c r="G29" s="233">
        <v>67.619952999999995</v>
      </c>
      <c r="H29" s="233" t="s">
        <v>1025</v>
      </c>
    </row>
    <row r="30" spans="2:8">
      <c r="B30" s="24">
        <v>4</v>
      </c>
      <c r="C30" s="20" t="s">
        <v>102</v>
      </c>
      <c r="D30" s="231">
        <v>4602.0943170200007</v>
      </c>
      <c r="E30" s="231">
        <v>4602.0943170200007</v>
      </c>
      <c r="F30" s="232" t="s">
        <v>1025</v>
      </c>
      <c r="G30" s="233" t="s">
        <v>1025</v>
      </c>
      <c r="H30" s="469" t="s">
        <v>1025</v>
      </c>
    </row>
    <row r="31" spans="2:8">
      <c r="B31" s="17">
        <v>5</v>
      </c>
      <c r="C31" s="25" t="s">
        <v>103</v>
      </c>
      <c r="D31" s="227" t="s">
        <v>1025</v>
      </c>
      <c r="E31" s="227" t="s">
        <v>1025</v>
      </c>
      <c r="F31" s="228" t="s">
        <v>1025</v>
      </c>
      <c r="G31" s="229" t="s">
        <v>1025</v>
      </c>
      <c r="H31" s="469" t="s">
        <v>1025</v>
      </c>
    </row>
    <row r="32" spans="2:8">
      <c r="B32" s="17">
        <v>6</v>
      </c>
      <c r="C32" s="25" t="s">
        <v>104</v>
      </c>
      <c r="D32" s="227">
        <v>1.8308229099999964</v>
      </c>
      <c r="E32" s="227" t="s">
        <v>1025</v>
      </c>
      <c r="F32" s="228" t="s">
        <v>1025</v>
      </c>
      <c r="G32" s="229">
        <v>1.8308229099999964</v>
      </c>
      <c r="H32" s="469" t="s">
        <v>1025</v>
      </c>
    </row>
    <row r="33" spans="2:8">
      <c r="B33" s="17">
        <v>7</v>
      </c>
      <c r="C33" s="25" t="s">
        <v>105</v>
      </c>
      <c r="D33" s="229" t="s">
        <v>1025</v>
      </c>
      <c r="E33" s="229" t="s">
        <v>1025</v>
      </c>
      <c r="F33" s="230" t="s">
        <v>1025</v>
      </c>
      <c r="G33" s="229" t="s">
        <v>1025</v>
      </c>
      <c r="H33" s="469" t="s">
        <v>1025</v>
      </c>
    </row>
    <row r="34" spans="2:8">
      <c r="B34" s="17">
        <v>8</v>
      </c>
      <c r="C34" s="25" t="s">
        <v>106</v>
      </c>
      <c r="D34" s="229" t="s">
        <v>1025</v>
      </c>
      <c r="E34" s="229" t="s">
        <v>1025</v>
      </c>
      <c r="F34" s="230" t="s">
        <v>1025</v>
      </c>
      <c r="G34" s="229" t="s">
        <v>1025</v>
      </c>
      <c r="H34" s="469" t="s">
        <v>1025</v>
      </c>
    </row>
    <row r="35" spans="2:8">
      <c r="B35" s="17">
        <v>9</v>
      </c>
      <c r="C35" s="25" t="s">
        <v>107</v>
      </c>
      <c r="D35" s="229">
        <v>-3090.5242048500004</v>
      </c>
      <c r="E35" s="229">
        <v>-3090.5242048500004</v>
      </c>
      <c r="F35" s="230" t="s">
        <v>1025</v>
      </c>
      <c r="G35" s="229" t="s">
        <v>1025</v>
      </c>
      <c r="H35" s="469" t="s">
        <v>1025</v>
      </c>
    </row>
    <row r="36" spans="2:8">
      <c r="B36" s="17">
        <v>10</v>
      </c>
      <c r="C36" s="25" t="s">
        <v>108</v>
      </c>
      <c r="D36" s="229" t="s">
        <v>1025</v>
      </c>
      <c r="E36" s="229" t="s">
        <v>1025</v>
      </c>
      <c r="F36" s="230" t="s">
        <v>1025</v>
      </c>
      <c r="G36" s="229" t="s">
        <v>1025</v>
      </c>
      <c r="H36" s="469" t="s">
        <v>1025</v>
      </c>
    </row>
    <row r="37" spans="2:8">
      <c r="B37" s="17">
        <v>11</v>
      </c>
      <c r="C37" s="25" t="s">
        <v>109</v>
      </c>
      <c r="D37" s="229" t="s">
        <v>1025</v>
      </c>
      <c r="E37" s="229" t="s">
        <v>1025</v>
      </c>
      <c r="F37" s="230" t="s">
        <v>1025</v>
      </c>
      <c r="G37" s="229" t="s">
        <v>1025</v>
      </c>
      <c r="H37" s="469" t="s">
        <v>1025</v>
      </c>
    </row>
    <row r="38" spans="2:8">
      <c r="B38" s="24">
        <v>12</v>
      </c>
      <c r="C38" s="20" t="s">
        <v>110</v>
      </c>
      <c r="D38" s="231">
        <v>46892.041822080013</v>
      </c>
      <c r="E38" s="231">
        <v>46822.591046170004</v>
      </c>
      <c r="F38" s="234" t="s">
        <v>1025</v>
      </c>
      <c r="G38" s="233">
        <v>69.45077590999999</v>
      </c>
      <c r="H38" s="233" t="s">
        <v>1025</v>
      </c>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pageSetUpPr fitToPage="1"/>
  </sheetPr>
  <dimension ref="B2:I19"/>
  <sheetViews>
    <sheetView showGridLines="0" showRowColHeaders="0" zoomScale="80" zoomScaleNormal="80" workbookViewId="0">
      <selection activeCell="I10" sqref="I10"/>
    </sheetView>
  </sheetViews>
  <sheetFormatPr baseColWidth="10" defaultColWidth="11.42578125" defaultRowHeight="15"/>
  <cols>
    <col min="1" max="1" width="4" customWidth="1"/>
    <col min="2" max="2" width="33" customWidth="1"/>
    <col min="3" max="3" width="18.7109375" customWidth="1"/>
    <col min="4" max="4" width="16.7109375" customWidth="1"/>
    <col min="5" max="5" width="15.5703125" customWidth="1"/>
    <col min="6" max="6" width="11.7109375" customWidth="1"/>
    <col min="7" max="7" width="19.5703125" customWidth="1"/>
    <col min="9" max="9" width="31.140625" customWidth="1"/>
  </cols>
  <sheetData>
    <row r="2" spans="2:9" ht="18.75">
      <c r="B2" s="607" t="s">
        <v>81</v>
      </c>
      <c r="C2" s="607"/>
      <c r="D2" s="607"/>
      <c r="E2" s="607"/>
      <c r="F2" s="607"/>
      <c r="G2" s="607"/>
      <c r="H2" s="607"/>
      <c r="I2" s="607"/>
    </row>
    <row r="3" spans="2:9">
      <c r="I3" s="541" t="s">
        <v>1195</v>
      </c>
    </row>
    <row r="4" spans="2:9">
      <c r="B4" s="359">
        <f>Table!G7</f>
        <v>45657</v>
      </c>
    </row>
    <row r="5" spans="2:9">
      <c r="B5" s="9" t="s">
        <v>2</v>
      </c>
      <c r="C5" s="15" t="s">
        <v>3</v>
      </c>
      <c r="D5" s="9" t="s">
        <v>4</v>
      </c>
      <c r="E5" s="9" t="s">
        <v>36</v>
      </c>
      <c r="F5" s="9" t="s">
        <v>37</v>
      </c>
      <c r="G5" s="9" t="s">
        <v>82</v>
      </c>
      <c r="H5" s="9" t="s">
        <v>83</v>
      </c>
      <c r="I5" s="15" t="s">
        <v>111</v>
      </c>
    </row>
    <row r="6" spans="2:9">
      <c r="B6" s="619" t="s">
        <v>112</v>
      </c>
      <c r="C6" s="620" t="s">
        <v>113</v>
      </c>
      <c r="D6" s="621" t="s">
        <v>114</v>
      </c>
      <c r="E6" s="622"/>
      <c r="F6" s="622"/>
      <c r="G6" s="622"/>
      <c r="H6" s="623"/>
      <c r="I6" s="16" t="s">
        <v>115</v>
      </c>
    </row>
    <row r="7" spans="2:9" ht="45">
      <c r="B7" s="619"/>
      <c r="C7" s="620"/>
      <c r="D7" s="9" t="s">
        <v>116</v>
      </c>
      <c r="E7" s="9" t="s">
        <v>117</v>
      </c>
      <c r="F7" s="9" t="s">
        <v>118</v>
      </c>
      <c r="G7" s="9" t="s">
        <v>119</v>
      </c>
      <c r="H7" s="9" t="s">
        <v>120</v>
      </c>
      <c r="I7" s="26"/>
    </row>
    <row r="8" spans="2:9">
      <c r="B8" s="27" t="s">
        <v>123</v>
      </c>
      <c r="C8" s="27" t="s">
        <v>116</v>
      </c>
      <c r="D8" s="28" t="s">
        <v>121</v>
      </c>
      <c r="E8" s="29"/>
      <c r="F8" s="29"/>
      <c r="G8" s="29"/>
      <c r="H8" s="29"/>
      <c r="I8" s="27" t="s">
        <v>1156</v>
      </c>
    </row>
    <row r="9" spans="2:9">
      <c r="B9" s="27" t="s">
        <v>124</v>
      </c>
      <c r="C9" s="27" t="s">
        <v>116</v>
      </c>
      <c r="D9" s="28" t="s">
        <v>121</v>
      </c>
      <c r="E9" s="28"/>
      <c r="F9" s="29"/>
      <c r="G9" s="29"/>
      <c r="H9" s="29"/>
      <c r="I9" s="27" t="s">
        <v>1158</v>
      </c>
    </row>
    <row r="10" spans="2:9">
      <c r="B10" s="27" t="s">
        <v>125</v>
      </c>
      <c r="C10" s="27" t="s">
        <v>116</v>
      </c>
      <c r="D10" s="28" t="s">
        <v>121</v>
      </c>
      <c r="E10" s="29"/>
      <c r="F10" s="28"/>
      <c r="G10" s="29"/>
      <c r="H10" s="29"/>
      <c r="I10" s="27" t="s">
        <v>122</v>
      </c>
    </row>
    <row r="11" spans="2:9">
      <c r="B11" s="27" t="s">
        <v>127</v>
      </c>
      <c r="C11" s="27" t="s">
        <v>116</v>
      </c>
      <c r="D11" s="28" t="s">
        <v>121</v>
      </c>
      <c r="E11" s="29"/>
      <c r="F11" s="28"/>
      <c r="G11" s="28"/>
      <c r="H11" s="28"/>
      <c r="I11" s="27" t="s">
        <v>1157</v>
      </c>
    </row>
    <row r="12" spans="2:9">
      <c r="B12" s="27" t="s">
        <v>126</v>
      </c>
      <c r="C12" s="27" t="s">
        <v>116</v>
      </c>
      <c r="D12" s="28" t="s">
        <v>121</v>
      </c>
      <c r="E12" s="29"/>
      <c r="F12" s="28"/>
      <c r="G12" s="29"/>
      <c r="H12" s="29"/>
      <c r="I12" s="27" t="s">
        <v>1157</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pageSetUpPr fitToPage="1"/>
  </sheetPr>
  <dimension ref="B2:E127"/>
  <sheetViews>
    <sheetView showGridLines="0" showRowColHeaders="0" topLeftCell="A104" zoomScale="110" zoomScaleNormal="110" workbookViewId="0">
      <selection activeCell="B110" sqref="B110:B112"/>
    </sheetView>
  </sheetViews>
  <sheetFormatPr baseColWidth="10" defaultColWidth="11.42578125" defaultRowHeight="15" outlineLevelRow="1"/>
  <cols>
    <col min="1" max="1" width="4" customWidth="1"/>
    <col min="3" max="3" width="100" style="6" customWidth="1"/>
    <col min="4" max="4" width="23.28515625" style="38" customWidth="1"/>
    <col min="5" max="5" width="22" style="39" customWidth="1"/>
  </cols>
  <sheetData>
    <row r="2" spans="2:5" ht="18.75">
      <c r="B2" s="607" t="s">
        <v>137</v>
      </c>
      <c r="C2" s="607"/>
      <c r="D2" s="607"/>
      <c r="E2" s="607"/>
    </row>
    <row r="3" spans="2:5" ht="14.25" customHeight="1">
      <c r="B3" s="33"/>
      <c r="E3" s="541" t="s">
        <v>1195</v>
      </c>
    </row>
    <row r="4" spans="2:5" ht="14.25" customHeight="1">
      <c r="B4" s="33"/>
      <c r="E4" s="206"/>
    </row>
    <row r="5" spans="2:5" ht="14.25" customHeight="1">
      <c r="B5" s="12"/>
      <c r="D5" s="365">
        <f>Table!G7</f>
        <v>45657</v>
      </c>
    </row>
    <row r="6" spans="2:5">
      <c r="D6" s="37" t="s">
        <v>141</v>
      </c>
      <c r="E6" s="37" t="s">
        <v>142</v>
      </c>
    </row>
    <row r="7" spans="2:5" ht="89.25" customHeight="1">
      <c r="D7" s="37" t="s">
        <v>143</v>
      </c>
      <c r="E7" s="37" t="s">
        <v>144</v>
      </c>
    </row>
    <row r="8" spans="2:5">
      <c r="B8" s="645" t="s">
        <v>145</v>
      </c>
      <c r="C8" s="646"/>
      <c r="D8" s="646"/>
      <c r="E8" s="647"/>
    </row>
    <row r="9" spans="2:5">
      <c r="B9" s="43">
        <v>1</v>
      </c>
      <c r="C9" s="212" t="s">
        <v>146</v>
      </c>
      <c r="D9" s="440">
        <v>595.089969</v>
      </c>
      <c r="E9" s="209" t="s">
        <v>2</v>
      </c>
    </row>
    <row r="10" spans="2:5" outlineLevel="1">
      <c r="B10" s="43"/>
      <c r="C10" s="212" t="s">
        <v>147</v>
      </c>
      <c r="D10" s="210" t="s">
        <v>1025</v>
      </c>
      <c r="E10" s="211"/>
    </row>
    <row r="11" spans="2:5" outlineLevel="1">
      <c r="B11" s="43"/>
      <c r="C11" s="212" t="s">
        <v>148</v>
      </c>
      <c r="D11" s="210" t="s">
        <v>1025</v>
      </c>
      <c r="E11" s="211"/>
    </row>
    <row r="12" spans="2:5" outlineLevel="1">
      <c r="B12" s="43"/>
      <c r="C12" s="212" t="s">
        <v>149</v>
      </c>
      <c r="D12" s="210" t="s">
        <v>1025</v>
      </c>
      <c r="E12" s="211"/>
    </row>
    <row r="13" spans="2:5">
      <c r="B13" s="43">
        <v>2</v>
      </c>
      <c r="C13" s="212" t="s">
        <v>150</v>
      </c>
      <c r="D13" s="443">
        <v>3182.9660909999998</v>
      </c>
      <c r="E13" s="209" t="s">
        <v>3</v>
      </c>
    </row>
    <row r="14" spans="2:5">
      <c r="B14" s="43">
        <v>3</v>
      </c>
      <c r="C14" s="212" t="s">
        <v>151</v>
      </c>
      <c r="D14" s="443">
        <v>369.22368399999999</v>
      </c>
      <c r="E14" s="209" t="s">
        <v>4</v>
      </c>
    </row>
    <row r="15" spans="2:5">
      <c r="B15" s="43" t="s">
        <v>152</v>
      </c>
      <c r="C15" s="212" t="s">
        <v>153</v>
      </c>
      <c r="D15" s="470" t="s">
        <v>1025</v>
      </c>
      <c r="E15" s="471"/>
    </row>
    <row r="16" spans="2:5" ht="30">
      <c r="B16" s="43">
        <v>4</v>
      </c>
      <c r="C16" s="212" t="s">
        <v>154</v>
      </c>
      <c r="D16" s="470" t="s">
        <v>1025</v>
      </c>
      <c r="E16" s="471"/>
    </row>
    <row r="17" spans="2:5">
      <c r="B17" s="43">
        <v>5</v>
      </c>
      <c r="C17" s="212" t="s">
        <v>155</v>
      </c>
      <c r="D17" s="440" t="s">
        <v>1025</v>
      </c>
      <c r="E17" s="209"/>
    </row>
    <row r="18" spans="2:5">
      <c r="B18" s="43" t="s">
        <v>156</v>
      </c>
      <c r="C18" s="212" t="s">
        <v>157</v>
      </c>
      <c r="D18" s="440">
        <v>59.239707000000003</v>
      </c>
      <c r="E18" s="209" t="s">
        <v>36</v>
      </c>
    </row>
    <row r="19" spans="2:5">
      <c r="B19" s="119">
        <v>6</v>
      </c>
      <c r="C19" s="213" t="s">
        <v>158</v>
      </c>
      <c r="D19" s="442">
        <v>4206.5194510000001</v>
      </c>
      <c r="E19" s="37"/>
    </row>
    <row r="20" spans="2:5">
      <c r="B20" s="624" t="s">
        <v>159</v>
      </c>
      <c r="C20" s="625"/>
      <c r="D20" s="625"/>
      <c r="E20" s="626"/>
    </row>
    <row r="21" spans="2:5">
      <c r="B21" s="43">
        <v>7</v>
      </c>
      <c r="C21" s="212" t="s">
        <v>160</v>
      </c>
      <c r="D21" s="440">
        <v>-9.2471436899999997</v>
      </c>
      <c r="E21" s="13" t="s">
        <v>1165</v>
      </c>
    </row>
    <row r="22" spans="2:5">
      <c r="B22" s="43">
        <v>8</v>
      </c>
      <c r="C22" s="212" t="s">
        <v>161</v>
      </c>
      <c r="D22" s="440">
        <v>-333.17979056000001</v>
      </c>
      <c r="E22" s="209" t="s">
        <v>37</v>
      </c>
    </row>
    <row r="23" spans="2:5">
      <c r="B23" s="43">
        <v>9</v>
      </c>
      <c r="C23" s="212" t="s">
        <v>162</v>
      </c>
      <c r="D23" s="472" t="s">
        <v>1025</v>
      </c>
      <c r="E23" s="471"/>
    </row>
    <row r="24" spans="2:5" ht="30">
      <c r="B24" s="43">
        <v>10</v>
      </c>
      <c r="C24" s="212" t="s">
        <v>163</v>
      </c>
      <c r="D24" s="208" t="s">
        <v>1025</v>
      </c>
      <c r="E24" s="209" t="s">
        <v>270</v>
      </c>
    </row>
    <row r="25" spans="2:5" ht="30">
      <c r="B25" s="43">
        <v>11</v>
      </c>
      <c r="C25" s="212" t="s">
        <v>164</v>
      </c>
      <c r="D25" s="208" t="s">
        <v>1025</v>
      </c>
      <c r="E25" s="209"/>
    </row>
    <row r="26" spans="2:5">
      <c r="B26" s="43">
        <v>12</v>
      </c>
      <c r="C26" s="212" t="s">
        <v>165</v>
      </c>
      <c r="D26" s="472" t="s">
        <v>1025</v>
      </c>
      <c r="E26" s="471"/>
    </row>
    <row r="27" spans="2:5">
      <c r="B27" s="43">
        <v>13</v>
      </c>
      <c r="C27" s="212" t="s">
        <v>166</v>
      </c>
      <c r="D27" s="208" t="s">
        <v>1025</v>
      </c>
      <c r="E27" s="209"/>
    </row>
    <row r="28" spans="2:5" ht="15" customHeight="1">
      <c r="B28" s="43">
        <v>14</v>
      </c>
      <c r="C28" s="212" t="s">
        <v>167</v>
      </c>
      <c r="D28" s="208" t="s">
        <v>1025</v>
      </c>
      <c r="E28" s="209"/>
    </row>
    <row r="29" spans="2:5">
      <c r="B29" s="43">
        <v>15</v>
      </c>
      <c r="C29" s="212" t="s">
        <v>168</v>
      </c>
      <c r="D29" s="440" t="s">
        <v>1025</v>
      </c>
      <c r="E29" s="209"/>
    </row>
    <row r="30" spans="2:5">
      <c r="B30" s="43">
        <v>16</v>
      </c>
      <c r="C30" s="212" t="s">
        <v>169</v>
      </c>
      <c r="D30" s="440"/>
      <c r="E30" s="209"/>
    </row>
    <row r="31" spans="2:5" ht="45">
      <c r="B31" s="43">
        <v>17</v>
      </c>
      <c r="C31" s="212" t="s">
        <v>170</v>
      </c>
      <c r="D31" s="440" t="s">
        <v>1025</v>
      </c>
      <c r="E31" s="209"/>
    </row>
    <row r="32" spans="2:5" ht="45">
      <c r="B32" s="43">
        <v>18</v>
      </c>
      <c r="C32" s="212" t="s">
        <v>171</v>
      </c>
      <c r="D32" s="440" t="s">
        <v>1025</v>
      </c>
      <c r="E32" s="209"/>
    </row>
    <row r="33" spans="2:5" ht="45">
      <c r="B33" s="43">
        <v>19</v>
      </c>
      <c r="C33" s="212" t="s">
        <v>172</v>
      </c>
      <c r="D33" s="440" t="s">
        <v>1025</v>
      </c>
      <c r="E33" s="209"/>
    </row>
    <row r="34" spans="2:5" outlineLevel="1">
      <c r="B34" s="43">
        <v>20</v>
      </c>
      <c r="C34" s="212" t="s">
        <v>162</v>
      </c>
      <c r="D34" s="441" t="s">
        <v>1025</v>
      </c>
      <c r="E34" s="211"/>
    </row>
    <row r="35" spans="2:5" ht="30">
      <c r="B35" s="43" t="s">
        <v>173</v>
      </c>
      <c r="C35" s="212" t="s">
        <v>174</v>
      </c>
      <c r="D35" s="440" t="s">
        <v>1025</v>
      </c>
      <c r="E35" s="209"/>
    </row>
    <row r="36" spans="2:5">
      <c r="B36" s="43" t="s">
        <v>175</v>
      </c>
      <c r="C36" s="212" t="s">
        <v>176</v>
      </c>
      <c r="D36" s="470" t="s">
        <v>1025</v>
      </c>
      <c r="E36" s="471"/>
    </row>
    <row r="37" spans="2:5">
      <c r="B37" s="43" t="s">
        <v>177</v>
      </c>
      <c r="C37" s="4" t="s">
        <v>178</v>
      </c>
      <c r="D37" s="440" t="s">
        <v>1025</v>
      </c>
      <c r="E37" s="209"/>
    </row>
    <row r="38" spans="2:5">
      <c r="B38" s="43" t="s">
        <v>179</v>
      </c>
      <c r="C38" s="212" t="s">
        <v>180</v>
      </c>
      <c r="D38" s="440" t="s">
        <v>1025</v>
      </c>
      <c r="E38" s="209"/>
    </row>
    <row r="39" spans="2:5" ht="30">
      <c r="B39" s="43">
        <v>21</v>
      </c>
      <c r="C39" s="212" t="s">
        <v>1033</v>
      </c>
      <c r="D39" s="440" t="s">
        <v>1025</v>
      </c>
      <c r="E39" s="209"/>
    </row>
    <row r="40" spans="2:5">
      <c r="B40" s="43">
        <v>22</v>
      </c>
      <c r="C40" s="212" t="s">
        <v>181</v>
      </c>
      <c r="D40" s="440" t="s">
        <v>1025</v>
      </c>
      <c r="E40" s="209"/>
    </row>
    <row r="41" spans="2:5" ht="30">
      <c r="B41" s="43">
        <v>23</v>
      </c>
      <c r="C41" s="212" t="s">
        <v>182</v>
      </c>
      <c r="D41" s="440" t="s">
        <v>1025</v>
      </c>
      <c r="E41" s="209"/>
    </row>
    <row r="42" spans="2:5">
      <c r="B42" s="43">
        <v>24</v>
      </c>
      <c r="C42" s="212" t="s">
        <v>162</v>
      </c>
      <c r="D42" s="470" t="s">
        <v>1025</v>
      </c>
      <c r="E42" s="471"/>
    </row>
    <row r="43" spans="2:5">
      <c r="B43" s="43">
        <v>25</v>
      </c>
      <c r="C43" s="212" t="s">
        <v>183</v>
      </c>
      <c r="D43" s="440" t="s">
        <v>1025</v>
      </c>
      <c r="E43" s="209"/>
    </row>
    <row r="44" spans="2:5">
      <c r="B44" s="43" t="s">
        <v>184</v>
      </c>
      <c r="C44" s="212" t="s">
        <v>185</v>
      </c>
      <c r="D44" s="440"/>
      <c r="E44" s="209"/>
    </row>
    <row r="45" spans="2:5" ht="45">
      <c r="B45" s="43" t="s">
        <v>186</v>
      </c>
      <c r="C45" s="212" t="s">
        <v>187</v>
      </c>
      <c r="D45" s="440" t="s">
        <v>1025</v>
      </c>
      <c r="E45" s="209"/>
    </row>
    <row r="46" spans="2:5" outlineLevel="1">
      <c r="B46" s="43">
        <v>26</v>
      </c>
      <c r="C46" s="212" t="s">
        <v>162</v>
      </c>
      <c r="D46" s="441" t="s">
        <v>1025</v>
      </c>
      <c r="E46" s="211"/>
    </row>
    <row r="47" spans="2:5">
      <c r="B47" s="43">
        <v>27</v>
      </c>
      <c r="C47" s="212" t="s">
        <v>1028</v>
      </c>
      <c r="D47" s="440" t="s">
        <v>1025</v>
      </c>
      <c r="E47" s="209"/>
    </row>
    <row r="48" spans="2:5">
      <c r="B48" s="43" t="s">
        <v>188</v>
      </c>
      <c r="C48" s="212" t="s">
        <v>189</v>
      </c>
      <c r="D48" s="440">
        <v>-65.234870650000005</v>
      </c>
      <c r="E48" s="209"/>
    </row>
    <row r="49" spans="2:5">
      <c r="B49" s="43">
        <v>28</v>
      </c>
      <c r="C49" s="213" t="s">
        <v>190</v>
      </c>
      <c r="D49" s="442">
        <v>-407.66180489999999</v>
      </c>
      <c r="E49" s="209"/>
    </row>
    <row r="50" spans="2:5">
      <c r="B50" s="43">
        <v>29</v>
      </c>
      <c r="C50" s="213" t="s">
        <v>191</v>
      </c>
      <c r="D50" s="442">
        <v>3798.8576460999998</v>
      </c>
      <c r="E50" s="209"/>
    </row>
    <row r="51" spans="2:5">
      <c r="B51" s="624" t="s">
        <v>192</v>
      </c>
      <c r="C51" s="625"/>
      <c r="D51" s="625"/>
      <c r="E51" s="626"/>
    </row>
    <row r="52" spans="2:5">
      <c r="B52" s="43">
        <v>30</v>
      </c>
      <c r="C52" s="212" t="s">
        <v>193</v>
      </c>
      <c r="D52" s="440">
        <v>350</v>
      </c>
      <c r="E52" s="209" t="s">
        <v>82</v>
      </c>
    </row>
    <row r="53" spans="2:5">
      <c r="B53" s="43">
        <v>31</v>
      </c>
      <c r="C53" s="212" t="s">
        <v>194</v>
      </c>
      <c r="D53" s="440" t="s">
        <v>1025</v>
      </c>
      <c r="E53" s="209"/>
    </row>
    <row r="54" spans="2:5">
      <c r="B54" s="43">
        <v>32</v>
      </c>
      <c r="C54" s="212" t="s">
        <v>195</v>
      </c>
      <c r="D54" s="440" t="s">
        <v>1025</v>
      </c>
      <c r="E54" s="209"/>
    </row>
    <row r="55" spans="2:5" ht="30">
      <c r="B55" s="43">
        <v>33</v>
      </c>
      <c r="C55" s="212" t="s">
        <v>196</v>
      </c>
      <c r="D55" s="440" t="s">
        <v>1025</v>
      </c>
      <c r="E55" s="209"/>
    </row>
    <row r="56" spans="2:5">
      <c r="B56" s="43" t="s">
        <v>197</v>
      </c>
      <c r="C56" s="212" t="s">
        <v>198</v>
      </c>
      <c r="D56" s="440" t="s">
        <v>1025</v>
      </c>
      <c r="E56" s="209"/>
    </row>
    <row r="57" spans="2:5">
      <c r="B57" s="43" t="s">
        <v>199</v>
      </c>
      <c r="C57" s="212" t="s">
        <v>200</v>
      </c>
      <c r="D57" s="440" t="s">
        <v>1025</v>
      </c>
      <c r="E57" s="209"/>
    </row>
    <row r="58" spans="2:5" ht="30">
      <c r="B58" s="43">
        <v>34</v>
      </c>
      <c r="C58" s="212" t="s">
        <v>201</v>
      </c>
      <c r="D58" s="440" t="s">
        <v>1025</v>
      </c>
      <c r="E58" s="209"/>
    </row>
    <row r="59" spans="2:5">
      <c r="B59" s="43">
        <v>35</v>
      </c>
      <c r="C59" s="212" t="s">
        <v>202</v>
      </c>
      <c r="D59" s="440" t="s">
        <v>1025</v>
      </c>
      <c r="E59" s="209"/>
    </row>
    <row r="60" spans="2:5">
      <c r="B60" s="119">
        <v>36</v>
      </c>
      <c r="C60" s="213" t="s">
        <v>203</v>
      </c>
      <c r="D60" s="442">
        <v>350</v>
      </c>
      <c r="E60" s="209"/>
    </row>
    <row r="61" spans="2:5">
      <c r="B61" s="624" t="s">
        <v>204</v>
      </c>
      <c r="C61" s="625"/>
      <c r="D61" s="625"/>
      <c r="E61" s="626"/>
    </row>
    <row r="62" spans="2:5">
      <c r="B62" s="43">
        <v>37</v>
      </c>
      <c r="C62" s="212" t="s">
        <v>205</v>
      </c>
      <c r="D62" s="208" t="s">
        <v>1025</v>
      </c>
      <c r="E62" s="209"/>
    </row>
    <row r="63" spans="2:5" ht="45">
      <c r="B63" s="43">
        <v>38</v>
      </c>
      <c r="C63" s="212" t="s">
        <v>206</v>
      </c>
      <c r="D63" s="440" t="s">
        <v>1025</v>
      </c>
      <c r="E63" s="209"/>
    </row>
    <row r="64" spans="2:5" ht="45">
      <c r="B64" s="43">
        <v>39</v>
      </c>
      <c r="C64" s="212" t="s">
        <v>207</v>
      </c>
      <c r="D64" s="440" t="s">
        <v>1025</v>
      </c>
      <c r="E64" s="209"/>
    </row>
    <row r="65" spans="2:5" ht="45">
      <c r="B65" s="43">
        <v>40</v>
      </c>
      <c r="C65" s="212" t="s">
        <v>208</v>
      </c>
      <c r="D65" s="440" t="s">
        <v>1025</v>
      </c>
      <c r="E65" s="209"/>
    </row>
    <row r="66" spans="2:5" outlineLevel="1">
      <c r="B66" s="43">
        <v>41</v>
      </c>
      <c r="C66" s="212" t="s">
        <v>162</v>
      </c>
      <c r="D66" s="441" t="s">
        <v>1025</v>
      </c>
      <c r="E66" s="211"/>
    </row>
    <row r="67" spans="2:5">
      <c r="B67" s="43">
        <v>42</v>
      </c>
      <c r="C67" s="212" t="s">
        <v>1029</v>
      </c>
      <c r="D67" s="440" t="s">
        <v>1025</v>
      </c>
      <c r="E67" s="209"/>
    </row>
    <row r="68" spans="2:5">
      <c r="B68" s="43" t="s">
        <v>209</v>
      </c>
      <c r="C68" s="212" t="s">
        <v>210</v>
      </c>
      <c r="D68" s="440" t="s">
        <v>1025</v>
      </c>
      <c r="E68" s="209"/>
    </row>
    <row r="69" spans="2:5">
      <c r="B69" s="119">
        <v>43</v>
      </c>
      <c r="C69" s="213" t="s">
        <v>211</v>
      </c>
      <c r="D69" s="442" t="s">
        <v>1025</v>
      </c>
      <c r="E69" s="209"/>
    </row>
    <row r="70" spans="2:5">
      <c r="B70" s="119">
        <v>44</v>
      </c>
      <c r="C70" s="213" t="s">
        <v>212</v>
      </c>
      <c r="D70" s="442">
        <v>350</v>
      </c>
      <c r="E70" s="209"/>
    </row>
    <row r="71" spans="2:5">
      <c r="B71" s="119">
        <v>45</v>
      </c>
      <c r="C71" s="213" t="s">
        <v>213</v>
      </c>
      <c r="D71" s="442">
        <v>4148.8576461000002</v>
      </c>
      <c r="E71" s="209"/>
    </row>
    <row r="72" spans="2:5">
      <c r="B72" s="624" t="s">
        <v>214</v>
      </c>
      <c r="C72" s="625"/>
      <c r="D72" s="625"/>
      <c r="E72" s="626"/>
    </row>
    <row r="73" spans="2:5">
      <c r="B73" s="43">
        <v>46</v>
      </c>
      <c r="C73" s="212" t="s">
        <v>193</v>
      </c>
      <c r="D73" s="208">
        <v>500</v>
      </c>
      <c r="E73" s="209" t="s">
        <v>83</v>
      </c>
    </row>
    <row r="74" spans="2:5" ht="30">
      <c r="B74" s="43">
        <v>47</v>
      </c>
      <c r="C74" s="212" t="s">
        <v>215</v>
      </c>
      <c r="D74" s="440" t="s">
        <v>1025</v>
      </c>
      <c r="E74" s="209"/>
    </row>
    <row r="75" spans="2:5">
      <c r="B75" s="43" t="s">
        <v>216</v>
      </c>
      <c r="C75" s="212" t="s">
        <v>217</v>
      </c>
      <c r="D75" s="440" t="s">
        <v>1025</v>
      </c>
      <c r="E75" s="209"/>
    </row>
    <row r="76" spans="2:5">
      <c r="B76" s="43" t="s">
        <v>218</v>
      </c>
      <c r="C76" s="212" t="s">
        <v>219</v>
      </c>
      <c r="D76" s="440" t="s">
        <v>1025</v>
      </c>
      <c r="E76" s="209"/>
    </row>
    <row r="77" spans="2:5" ht="30">
      <c r="B77" s="43">
        <v>48</v>
      </c>
      <c r="C77" s="212" t="s">
        <v>220</v>
      </c>
      <c r="D77" s="440" t="s">
        <v>1025</v>
      </c>
      <c r="E77" s="209"/>
    </row>
    <row r="78" spans="2:5">
      <c r="B78" s="43">
        <v>49</v>
      </c>
      <c r="C78" s="212" t="s">
        <v>221</v>
      </c>
      <c r="D78" s="470" t="s">
        <v>1025</v>
      </c>
      <c r="E78" s="471"/>
    </row>
    <row r="79" spans="2:5">
      <c r="B79" s="43">
        <v>50</v>
      </c>
      <c r="C79" s="212" t="s">
        <v>222</v>
      </c>
      <c r="D79" s="470" t="s">
        <v>1025</v>
      </c>
      <c r="E79" s="471"/>
    </row>
    <row r="80" spans="2:5">
      <c r="B80" s="119">
        <v>51</v>
      </c>
      <c r="C80" s="213" t="s">
        <v>223</v>
      </c>
      <c r="D80" s="442">
        <v>500</v>
      </c>
      <c r="E80" s="37"/>
    </row>
    <row r="81" spans="2:5">
      <c r="B81" s="624" t="s">
        <v>224</v>
      </c>
      <c r="C81" s="625"/>
      <c r="D81" s="625"/>
      <c r="E81" s="626"/>
    </row>
    <row r="82" spans="2:5" ht="30">
      <c r="B82" s="43">
        <v>52</v>
      </c>
      <c r="C82" s="212" t="s">
        <v>225</v>
      </c>
      <c r="D82" s="440"/>
      <c r="E82" s="209"/>
    </row>
    <row r="83" spans="2:5" ht="45">
      <c r="B83" s="43">
        <v>53</v>
      </c>
      <c r="C83" s="212" t="s">
        <v>226</v>
      </c>
      <c r="D83" s="440"/>
      <c r="E83" s="209"/>
    </row>
    <row r="84" spans="2:5" ht="45">
      <c r="B84" s="43">
        <v>54</v>
      </c>
      <c r="C84" s="212" t="s">
        <v>227</v>
      </c>
      <c r="D84" s="440"/>
      <c r="E84" s="209"/>
    </row>
    <row r="85" spans="2:5" outlineLevel="1">
      <c r="B85" s="43" t="s">
        <v>228</v>
      </c>
      <c r="C85" s="212" t="s">
        <v>162</v>
      </c>
      <c r="D85" s="441"/>
      <c r="E85" s="211"/>
    </row>
    <row r="86" spans="2:5" ht="45">
      <c r="B86" s="43">
        <v>55</v>
      </c>
      <c r="C86" s="212" t="s">
        <v>229</v>
      </c>
      <c r="D86" s="440"/>
      <c r="E86" s="209"/>
    </row>
    <row r="87" spans="2:5" outlineLevel="1">
      <c r="B87" s="43">
        <v>56</v>
      </c>
      <c r="C87" s="212" t="s">
        <v>162</v>
      </c>
      <c r="D87" s="441"/>
      <c r="E87" s="211"/>
    </row>
    <row r="88" spans="2:5" ht="30">
      <c r="B88" s="43" t="s">
        <v>1030</v>
      </c>
      <c r="C88" s="4" t="s">
        <v>230</v>
      </c>
      <c r="D88" s="440"/>
      <c r="E88" s="209"/>
    </row>
    <row r="89" spans="2:5">
      <c r="B89" s="43" t="s">
        <v>231</v>
      </c>
      <c r="C89" s="4" t="s">
        <v>232</v>
      </c>
      <c r="D89" s="440"/>
      <c r="E89" s="209"/>
    </row>
    <row r="90" spans="2:5">
      <c r="B90" s="119">
        <v>57</v>
      </c>
      <c r="C90" s="109" t="s">
        <v>233</v>
      </c>
      <c r="D90" s="442"/>
      <c r="E90" s="209"/>
    </row>
    <row r="91" spans="2:5">
      <c r="B91" s="119">
        <v>58</v>
      </c>
      <c r="C91" s="109" t="s">
        <v>234</v>
      </c>
      <c r="D91" s="442">
        <v>500</v>
      </c>
      <c r="E91" s="209"/>
    </row>
    <row r="92" spans="2:5">
      <c r="B92" s="119">
        <v>59</v>
      </c>
      <c r="C92" s="109" t="s">
        <v>235</v>
      </c>
      <c r="D92" s="442">
        <v>4648.8576461000002</v>
      </c>
      <c r="E92" s="209"/>
    </row>
    <row r="93" spans="2:5">
      <c r="B93" s="119">
        <v>60</v>
      </c>
      <c r="C93" s="109" t="s">
        <v>236</v>
      </c>
      <c r="D93" s="442">
        <v>20437.623038630001</v>
      </c>
      <c r="E93" s="37"/>
    </row>
    <row r="94" spans="2:5">
      <c r="B94" s="624" t="s">
        <v>237</v>
      </c>
      <c r="C94" s="625"/>
      <c r="D94" s="625"/>
      <c r="E94" s="626"/>
    </row>
    <row r="95" spans="2:5">
      <c r="B95" s="43">
        <v>61</v>
      </c>
      <c r="C95" s="212" t="s">
        <v>238</v>
      </c>
      <c r="D95" s="214">
        <v>0.18590000000000001</v>
      </c>
      <c r="E95" s="209"/>
    </row>
    <row r="96" spans="2:5">
      <c r="B96" s="43">
        <v>62</v>
      </c>
      <c r="C96" s="212" t="s">
        <v>239</v>
      </c>
      <c r="D96" s="214">
        <v>0.20300000000000001</v>
      </c>
      <c r="E96" s="209"/>
    </row>
    <row r="97" spans="2:5">
      <c r="B97" s="43">
        <v>63</v>
      </c>
      <c r="C97" s="212" t="s">
        <v>240</v>
      </c>
      <c r="D97" s="214">
        <v>0.22750000000000001</v>
      </c>
      <c r="E97" s="209"/>
    </row>
    <row r="98" spans="2:5">
      <c r="B98" s="43">
        <v>64</v>
      </c>
      <c r="C98" s="212" t="s">
        <v>241</v>
      </c>
      <c r="D98" s="214">
        <v>0.1462</v>
      </c>
      <c r="E98" s="209"/>
    </row>
    <row r="99" spans="2:5">
      <c r="B99" s="43">
        <v>65</v>
      </c>
      <c r="C99" s="4" t="s">
        <v>242</v>
      </c>
      <c r="D99" s="214">
        <v>2.500000000020795E-2</v>
      </c>
      <c r="E99" s="209"/>
    </row>
    <row r="100" spans="2:5">
      <c r="B100" s="43">
        <v>66</v>
      </c>
      <c r="C100" s="4" t="s">
        <v>243</v>
      </c>
      <c r="D100" s="214">
        <v>2.500000000020795E-2</v>
      </c>
      <c r="E100" s="209"/>
    </row>
    <row r="101" spans="2:5">
      <c r="B101" s="43">
        <v>67</v>
      </c>
      <c r="C101" s="4" t="s">
        <v>244</v>
      </c>
      <c r="D101" s="214">
        <v>4.5000000000080732E-2</v>
      </c>
      <c r="E101" s="209"/>
    </row>
    <row r="102" spans="2:5" ht="30">
      <c r="B102" s="43" t="s">
        <v>245</v>
      </c>
      <c r="C102" s="212" t="s">
        <v>246</v>
      </c>
      <c r="D102" s="214" t="s">
        <v>1025</v>
      </c>
      <c r="E102" s="209"/>
    </row>
    <row r="103" spans="2:5">
      <c r="B103" s="43" t="s">
        <v>247</v>
      </c>
      <c r="C103" s="212" t="s">
        <v>248</v>
      </c>
      <c r="D103" s="214">
        <v>6.2000000000000041E-3</v>
      </c>
      <c r="E103" s="209"/>
    </row>
    <row r="104" spans="2:5" ht="30">
      <c r="B104" s="43">
        <v>68</v>
      </c>
      <c r="C104" s="213" t="s">
        <v>249</v>
      </c>
      <c r="D104" s="371">
        <v>0.13469999999999999</v>
      </c>
      <c r="E104" s="209"/>
    </row>
    <row r="105" spans="2:5" outlineLevel="1">
      <c r="B105" s="642" t="s">
        <v>250</v>
      </c>
      <c r="C105" s="643"/>
      <c r="D105" s="643"/>
      <c r="E105" s="644"/>
    </row>
    <row r="106" spans="2:5" outlineLevel="1">
      <c r="B106" s="43">
        <v>69</v>
      </c>
      <c r="C106" s="102" t="s">
        <v>251</v>
      </c>
      <c r="D106" s="210"/>
      <c r="E106" s="211"/>
    </row>
    <row r="107" spans="2:5" outlineLevel="1">
      <c r="B107" s="43">
        <v>70</v>
      </c>
      <c r="C107" s="102" t="s">
        <v>251</v>
      </c>
      <c r="D107" s="210"/>
      <c r="E107" s="211"/>
    </row>
    <row r="108" spans="2:5" outlineLevel="1">
      <c r="B108" s="43">
        <v>71</v>
      </c>
      <c r="C108" s="102" t="s">
        <v>251</v>
      </c>
      <c r="D108" s="210"/>
      <c r="E108" s="211"/>
    </row>
    <row r="109" spans="2:5">
      <c r="B109" s="624" t="s">
        <v>252</v>
      </c>
      <c r="C109" s="625"/>
      <c r="D109" s="625"/>
      <c r="E109" s="626"/>
    </row>
    <row r="110" spans="2:5">
      <c r="B110" s="630">
        <v>72</v>
      </c>
      <c r="C110" s="633" t="s">
        <v>1031</v>
      </c>
      <c r="D110" s="636"/>
      <c r="E110" s="639"/>
    </row>
    <row r="111" spans="2:5">
      <c r="B111" s="631"/>
      <c r="C111" s="634"/>
      <c r="D111" s="637"/>
      <c r="E111" s="640"/>
    </row>
    <row r="112" spans="2:5">
      <c r="B112" s="632"/>
      <c r="C112" s="635"/>
      <c r="D112" s="638"/>
      <c r="E112" s="641"/>
    </row>
    <row r="113" spans="2:5" ht="45">
      <c r="B113" s="43">
        <v>73</v>
      </c>
      <c r="C113" s="212" t="s">
        <v>253</v>
      </c>
      <c r="D113" s="208"/>
      <c r="E113" s="209"/>
    </row>
    <row r="114" spans="2:5">
      <c r="B114" s="43">
        <v>74</v>
      </c>
      <c r="C114" s="212" t="s">
        <v>162</v>
      </c>
      <c r="D114" s="472"/>
      <c r="E114" s="471"/>
    </row>
    <row r="115" spans="2:5" ht="30">
      <c r="B115" s="43">
        <v>75</v>
      </c>
      <c r="C115" s="212" t="s">
        <v>1032</v>
      </c>
      <c r="D115" s="208"/>
      <c r="E115" s="209"/>
    </row>
    <row r="116" spans="2:5">
      <c r="B116" s="624" t="s">
        <v>254</v>
      </c>
      <c r="C116" s="625"/>
      <c r="D116" s="625"/>
      <c r="E116" s="626"/>
    </row>
    <row r="117" spans="2:5" ht="30">
      <c r="B117" s="43">
        <v>76</v>
      </c>
      <c r="C117" s="212" t="s">
        <v>255</v>
      </c>
      <c r="D117" s="472"/>
      <c r="E117" s="471"/>
    </row>
    <row r="118" spans="2:5">
      <c r="B118" s="43">
        <v>77</v>
      </c>
      <c r="C118" s="212" t="s">
        <v>256</v>
      </c>
      <c r="D118" s="472"/>
      <c r="E118" s="471"/>
    </row>
    <row r="119" spans="2:5" ht="30">
      <c r="B119" s="43">
        <v>78</v>
      </c>
      <c r="C119" s="212" t="s">
        <v>257</v>
      </c>
      <c r="D119" s="472"/>
      <c r="E119" s="471"/>
    </row>
    <row r="120" spans="2:5">
      <c r="B120" s="43">
        <v>79</v>
      </c>
      <c r="C120" s="212" t="s">
        <v>258</v>
      </c>
      <c r="D120" s="472"/>
      <c r="E120" s="471"/>
    </row>
    <row r="121" spans="2:5">
      <c r="B121" s="627" t="s">
        <v>259</v>
      </c>
      <c r="C121" s="628"/>
      <c r="D121" s="628"/>
      <c r="E121" s="629"/>
    </row>
    <row r="122" spans="2:5">
      <c r="B122" s="43">
        <v>80</v>
      </c>
      <c r="C122" s="212" t="s">
        <v>260</v>
      </c>
      <c r="D122" s="473"/>
      <c r="E122" s="471"/>
    </row>
    <row r="123" spans="2:5">
      <c r="B123" s="43">
        <v>81</v>
      </c>
      <c r="C123" s="212" t="s">
        <v>261</v>
      </c>
      <c r="D123" s="473"/>
      <c r="E123" s="471"/>
    </row>
    <row r="124" spans="2:5">
      <c r="B124" s="43">
        <v>82</v>
      </c>
      <c r="C124" s="212" t="s">
        <v>262</v>
      </c>
      <c r="D124" s="474"/>
      <c r="E124" s="471"/>
    </row>
    <row r="125" spans="2:5">
      <c r="B125" s="43">
        <v>83</v>
      </c>
      <c r="C125" s="212" t="s">
        <v>263</v>
      </c>
      <c r="D125" s="474"/>
      <c r="E125" s="471"/>
    </row>
    <row r="126" spans="2:5">
      <c r="B126" s="43">
        <v>84</v>
      </c>
      <c r="C126" s="212" t="s">
        <v>264</v>
      </c>
      <c r="D126" s="474"/>
      <c r="E126" s="471"/>
    </row>
    <row r="127" spans="2:5">
      <c r="B127" s="43">
        <v>85</v>
      </c>
      <c r="C127" s="212" t="s">
        <v>265</v>
      </c>
      <c r="D127" s="474"/>
      <c r="E127" s="471"/>
    </row>
  </sheetData>
  <mergeCells count="16">
    <mergeCell ref="B2:E2"/>
    <mergeCell ref="B8:E8"/>
    <mergeCell ref="B20:E20"/>
    <mergeCell ref="B72:E72"/>
    <mergeCell ref="B61:E61"/>
    <mergeCell ref="B51:E51"/>
    <mergeCell ref="B116:E116"/>
    <mergeCell ref="B121:E121"/>
    <mergeCell ref="B81:E81"/>
    <mergeCell ref="B109:E109"/>
    <mergeCell ref="B110:B112"/>
    <mergeCell ref="C110:C112"/>
    <mergeCell ref="D110:D112"/>
    <mergeCell ref="E110:E112"/>
    <mergeCell ref="B94:E94"/>
    <mergeCell ref="B105:E105"/>
  </mergeCells>
  <hyperlinks>
    <hyperlink ref="E3" location="Table!A1" display="Back to table" xr:uid="{0085B471-B889-4227-84AB-4754D9C5683D}"/>
  </hyperlinks>
  <pageMargins left="0.70866141732283472" right="0.70866141732283472" top="0.74803149606299213" bottom="0.74803149606299213" header="0.31496062992125984" footer="0.31496062992125984"/>
  <pageSetup paperSize="9" scale="5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44</vt:i4>
      </vt:variant>
      <vt:variant>
        <vt:lpstr>Navngitte områder</vt:lpstr>
      </vt:variant>
      <vt:variant>
        <vt:i4>39</vt:i4>
      </vt:variant>
    </vt:vector>
  </HeadingPairs>
  <TitlesOfParts>
    <vt:vector size="83" baseType="lpstr">
      <vt:lpstr>Front</vt:lpstr>
      <vt:lpstr>Table</vt:lpstr>
      <vt:lpstr>EU OV1</vt:lpstr>
      <vt:lpstr>EU KM1</vt:lpstr>
      <vt:lpstr>EU INS1</vt:lpstr>
      <vt:lpstr>EU LI1</vt:lpstr>
      <vt:lpstr>EU LI2</vt:lpstr>
      <vt:lpstr>EU LI3</vt:lpstr>
      <vt:lpstr>EU CC1</vt:lpstr>
      <vt:lpstr>EU CC2</vt:lpstr>
      <vt:lpstr>EU CCA</vt:lpstr>
      <vt:lpstr>EU CCyB1</vt:lpstr>
      <vt:lpstr>EU CCyB2</vt:lpstr>
      <vt:lpstr>EU LR1-LRSum</vt:lpstr>
      <vt:lpstr>EU LR2-LRCom</vt:lpstr>
      <vt:lpstr>EU LR3_LRSpl</vt:lpstr>
      <vt:lpstr>EU LIQ1</vt:lpstr>
      <vt:lpstr>EU LIQ2</vt:lpstr>
      <vt:lpstr>EU PV1</vt:lpstr>
      <vt:lpstr>EU CR1</vt:lpstr>
      <vt:lpstr>EU CR1-A</vt:lpstr>
      <vt:lpstr>EU CQ1</vt:lpstr>
      <vt:lpstr>EU CQ3</vt:lpstr>
      <vt:lpstr>EU CQ5</vt:lpstr>
      <vt:lpstr>EU CQ7</vt:lpstr>
      <vt:lpstr>EU CR3</vt:lpstr>
      <vt:lpstr>EU CR4</vt:lpstr>
      <vt:lpstr>EU CR5</vt:lpstr>
      <vt:lpstr>EU CCR1</vt:lpstr>
      <vt:lpstr>EU CCR2</vt:lpstr>
      <vt:lpstr>EU CCR3</vt:lpstr>
      <vt:lpstr>EU CCR5</vt:lpstr>
      <vt:lpstr>EU REM1</vt:lpstr>
      <vt:lpstr>EU REM2</vt:lpstr>
      <vt:lpstr>EU REM4</vt:lpstr>
      <vt:lpstr>EU REM5</vt:lpstr>
      <vt:lpstr>EU AE1</vt:lpstr>
      <vt:lpstr>EU AE2</vt:lpstr>
      <vt:lpstr>EU AE3</vt:lpstr>
      <vt:lpstr>EU IRRBB1</vt:lpstr>
      <vt:lpstr>EU KM2</vt:lpstr>
      <vt:lpstr>EU TLAC1</vt:lpstr>
      <vt:lpstr>EU TLAC3</vt:lpstr>
      <vt:lpstr>Back</vt:lpstr>
      <vt:lpstr>Back!Utskriftsområde</vt:lpstr>
      <vt:lpstr>'EU AE1'!Utskriftsområde</vt:lpstr>
      <vt:lpstr>'EU AE2'!Utskriftsområde</vt:lpstr>
      <vt:lpstr>'EU CC2'!Utskriftsområde</vt:lpstr>
      <vt:lpstr>'EU CCR1'!Utskriftsområde</vt:lpstr>
      <vt:lpstr>'EU CCR2'!Utskriftsområde</vt:lpstr>
      <vt:lpstr>'EU CCR3'!Utskriftsområde</vt:lpstr>
      <vt:lpstr>'EU CCR5'!Utskriftsområde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OV1'!Utskriftsområde</vt:lpstr>
      <vt:lpstr>'EU PV1'!Utskriftsområde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Svarstad, Malin Rebekah</cp:lastModifiedBy>
  <cp:lastPrinted>2025-08-25T07:07:45Z</cp:lastPrinted>
  <dcterms:created xsi:type="dcterms:W3CDTF">2022-11-22T10:56:26Z</dcterms:created>
  <dcterms:modified xsi:type="dcterms:W3CDTF">2025-10-22T06:16:46Z</dcterms:modified>
</cp:coreProperties>
</file>